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26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<sst xmlns="http://schemas.openxmlformats.org/spreadsheetml/2006/main" count="106" uniqueCount="88">
  <si>
    <t>Nom</t>
  </si>
  <si>
    <t>S1</t>
  </si>
  <si>
    <t>S2</t>
  </si>
  <si>
    <t>S1+S2</t>
  </si>
  <si>
    <t>Prop S1</t>
  </si>
  <si>
    <t>Prop S2</t>
  </si>
  <si>
    <t>Tho S1</t>
  </si>
  <si>
    <t>Tho S2</t>
  </si>
  <si>
    <t>Ecart-Tho</t>
  </si>
  <si>
    <t>X2 - S1</t>
  </si>
  <si>
    <t>X2 - S2</t>
  </si>
  <si>
    <t>VAR %</t>
  </si>
  <si>
    <t xml:space="preserve">SG </t>
  </si>
  <si>
    <t>JN</t>
  </si>
  <si>
    <t>S1 h liste</t>
  </si>
  <si>
    <t>S2 h liste</t>
  </si>
  <si>
    <t>Tho1</t>
  </si>
  <si>
    <t>Tho2</t>
  </si>
  <si>
    <t>X2 – S1</t>
  </si>
  <si>
    <t>X2 – S2</t>
  </si>
  <si>
    <t>X2</t>
  </si>
  <si>
    <t>GS2</t>
  </si>
  <si>
    <t>Niko L</t>
  </si>
  <si>
    <t>Niko F</t>
  </si>
  <si>
    <t>Nikonoff</t>
  </si>
  <si>
    <t>Trouvé</t>
  </si>
  <si>
    <t>Harribey</t>
  </si>
  <si>
    <t>Azam</t>
  </si>
  <si>
    <t>Tassi</t>
  </si>
  <si>
    <t>Jonquet</t>
  </si>
  <si>
    <t>Karbowska</t>
  </si>
  <si>
    <t>Veilhan</t>
  </si>
  <si>
    <t>Ludi</t>
  </si>
  <si>
    <t>Weber</t>
  </si>
  <si>
    <t>Bernier</t>
  </si>
  <si>
    <t>Goussot</t>
  </si>
  <si>
    <t>Bénéteau</t>
  </si>
  <si>
    <t>Baunez</t>
  </si>
  <si>
    <t>Lambert</t>
  </si>
  <si>
    <t>Laurent</t>
  </si>
  <si>
    <t>Verdin</t>
  </si>
  <si>
    <t>Rolet</t>
  </si>
  <si>
    <t>Gaziello</t>
  </si>
  <si>
    <t>Coignard</t>
  </si>
  <si>
    <t>Barral</t>
  </si>
  <si>
    <t>Jauffret</t>
  </si>
  <si>
    <t>Mercier</t>
  </si>
  <si>
    <t>Landfried</t>
  </si>
  <si>
    <t>Gicquel</t>
  </si>
  <si>
    <t>Coulomb</t>
  </si>
  <si>
    <t>Blasco</t>
  </si>
  <si>
    <t>Coiffard-G</t>
  </si>
  <si>
    <t>Pradeau</t>
  </si>
  <si>
    <t>Rouquet</t>
  </si>
  <si>
    <t>Silva Jacinto</t>
  </si>
  <si>
    <t>Etchegaray</t>
  </si>
  <si>
    <t>Cipiere</t>
  </si>
  <si>
    <t>Viale</t>
  </si>
  <si>
    <t>Maurel</t>
  </si>
  <si>
    <t>Clochepin</t>
  </si>
  <si>
    <t>Maurin</t>
  </si>
  <si>
    <t>Henry</t>
  </si>
  <si>
    <t>Tosti</t>
  </si>
  <si>
    <t>Brustier</t>
  </si>
  <si>
    <t>Douillard</t>
  </si>
  <si>
    <t>Lalot</t>
  </si>
  <si>
    <t>Faniel</t>
  </si>
  <si>
    <t>Benoit</t>
  </si>
  <si>
    <t>Picart</t>
  </si>
  <si>
    <t>Clequin</t>
  </si>
  <si>
    <t>Jouve</t>
  </si>
  <si>
    <t>Nikichuk</t>
  </si>
  <si>
    <t>Nurier</t>
  </si>
  <si>
    <t>Mallet</t>
  </si>
  <si>
    <t>Jaloustre</t>
  </si>
  <si>
    <t>Denimal</t>
  </si>
  <si>
    <t>Dumas</t>
  </si>
  <si>
    <t>Fajerman</t>
  </si>
  <si>
    <t>Hemet</t>
  </si>
  <si>
    <t>Gayoso</t>
  </si>
  <si>
    <t>Simonet</t>
  </si>
  <si>
    <t>Gruninger</t>
  </si>
  <si>
    <t>Ciofi</t>
  </si>
  <si>
    <t>Tric</t>
  </si>
  <si>
    <t>Roche</t>
  </si>
  <si>
    <t>Bois</t>
  </si>
  <si>
    <t>Chi-2 :</t>
  </si>
  <si>
    <t>Chi-2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</si>
</sst>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zoomScale="85" zoomScaleNormal="85" workbookViewId="0" topLeftCell="A49">
      <selection activeCell="AJ66" sqref="AJ66"/>
    </sheetView>
  </sheetViews>
  <sheetFormatPr defaultColWidth="11.421875" defaultRowHeight="12.75"/>
  <cols>
    <col min="1" max="1" width="12.140625" style="0" customWidth="1"/>
    <col min="2" max="3" width="5.8515625" style="0" customWidth="1"/>
    <col min="4" max="4" width="6.8515625" style="0" customWidth="1"/>
    <col min="5" max="5" width="7.8515625" style="0" customWidth="1"/>
    <col min="6" max="6" width="8.00390625" style="0" customWidth="1"/>
    <col min="7" max="7" width="6.00390625" style="0" customWidth="1"/>
    <col min="8" max="8" width="8.57421875" style="0" customWidth="1"/>
    <col min="9" max="9" width="8.421875" style="0" customWidth="1"/>
    <col min="10" max="10" width="9.57421875" style="0" customWidth="1"/>
    <col min="11" max="11" width="7.140625" style="0" customWidth="1"/>
    <col min="12" max="12" width="7.57421875" style="0" customWidth="1"/>
    <col min="13" max="13" width="6.8515625" style="0" customWidth="1"/>
    <col min="14" max="14" width="4.140625" style="1" customWidth="1"/>
    <col min="15" max="15" width="4.8515625" style="0" customWidth="1"/>
    <col min="16" max="16" width="8.8515625" style="0" customWidth="1"/>
    <col min="17" max="17" width="9.00390625" style="0" customWidth="1"/>
    <col min="18" max="18" width="9.8515625" style="0" customWidth="1"/>
    <col min="19" max="19" width="7.57421875" style="0" customWidth="1"/>
    <col min="20" max="20" width="7.421875" style="0" customWidth="1"/>
    <col min="21" max="21" width="8.57421875" style="0" customWidth="1"/>
    <col min="22" max="22" width="7.140625" style="0" customWidth="1"/>
    <col min="23" max="23" width="4.140625" style="1" customWidth="1"/>
    <col min="24" max="24" width="4.8515625" style="0" customWidth="1"/>
    <col min="25" max="25" width="8.8515625" style="0" customWidth="1"/>
    <col min="26" max="26" width="9.00390625" style="0" customWidth="1"/>
    <col min="27" max="27" width="8.57421875" style="0" customWidth="1"/>
    <col min="28" max="28" width="7.57421875" style="0" customWidth="1"/>
    <col min="29" max="29" width="7.421875" style="0" customWidth="1"/>
    <col min="30" max="30" width="7.57421875" style="0" customWidth="1"/>
    <col min="31" max="31" width="6.28125" style="0" customWidth="1"/>
    <col min="32" max="32" width="5.28125" style="0" customWidth="1"/>
    <col min="33" max="33" width="5.8515625" style="0" customWidth="1"/>
    <col min="34" max="34" width="5.57421875" style="0" customWidth="1"/>
    <col min="35" max="35" width="6.7109375" style="0" customWidth="1"/>
    <col min="36" max="36" width="7.28125" style="0" customWidth="1"/>
    <col min="37" max="37" width="8.421875" style="0" customWidth="1"/>
    <col min="38" max="38" width="8.140625" style="0" customWidth="1"/>
    <col min="39" max="39" width="7.8515625" style="0" customWidth="1"/>
    <col min="40" max="40" width="7.421875" style="0" customWidth="1"/>
    <col min="41" max="41" width="7.28125" style="0" customWidth="1"/>
    <col min="42" max="16384" width="10.140625" style="0" customWidth="1"/>
  </cols>
  <sheetData>
    <row r="1" spans="1:41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>
        <v>4960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3" t="s">
        <v>12</v>
      </c>
      <c r="X1" s="2" t="s">
        <v>21</v>
      </c>
      <c r="Y1" s="2" t="s">
        <v>14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3" t="s">
        <v>12</v>
      </c>
      <c r="AG1" s="2" t="s">
        <v>22</v>
      </c>
      <c r="AH1" s="2" t="s">
        <v>23</v>
      </c>
      <c r="AI1" s="2" t="s">
        <v>14</v>
      </c>
      <c r="AJ1" s="2" t="s">
        <v>15</v>
      </c>
      <c r="AK1" s="2" t="s">
        <v>16</v>
      </c>
      <c r="AL1" s="2" t="s">
        <v>17</v>
      </c>
      <c r="AM1" s="2" t="s">
        <v>18</v>
      </c>
      <c r="AN1" s="2" t="s">
        <v>19</v>
      </c>
      <c r="AO1" s="2" t="s">
        <v>20</v>
      </c>
    </row>
    <row r="2" spans="1:41" ht="12.75">
      <c r="A2" t="s">
        <v>24</v>
      </c>
      <c r="B2">
        <v>1862</v>
      </c>
      <c r="C2">
        <v>1239</v>
      </c>
      <c r="D2">
        <f aca="true" t="shared" si="0" ref="D2:D33">B2+C2</f>
        <v>3101</v>
      </c>
      <c r="E2">
        <f aca="true" t="shared" si="1" ref="E2:E33">B2/3059</f>
        <v>0.6086956521739131</v>
      </c>
      <c r="F2">
        <f aca="true" t="shared" si="2" ref="F2:F33">C2/1901</f>
        <v>0.65176223040505</v>
      </c>
      <c r="G2">
        <f aca="true" t="shared" si="3" ref="G2:G33">D2/4960</f>
        <v>0.6252016129032258</v>
      </c>
      <c r="H2">
        <f aca="true" t="shared" si="4" ref="H2:H33">3059*G2</f>
        <v>1912.491733870968</v>
      </c>
      <c r="I2">
        <f aca="true" t="shared" si="5" ref="I2:I33">1901*G2</f>
        <v>1188.5082661290323</v>
      </c>
      <c r="J2">
        <f aca="true" t="shared" si="6" ref="J2:J33">ABS(H2-B2)</f>
        <v>50.49173387096789</v>
      </c>
      <c r="K2">
        <f aca="true" t="shared" si="7" ref="K2:K33">J2*J2/H2</f>
        <v>1.3330333115409168</v>
      </c>
      <c r="L2">
        <f aca="true" t="shared" si="8" ref="L2:L33">J2*J2/I2</f>
        <v>2.1450546554464305</v>
      </c>
      <c r="M2">
        <f aca="true" t="shared" si="9" ref="M2:M33">(F2-E2)*100</f>
        <v>4.3066578231136905</v>
      </c>
      <c r="O2">
        <v>1</v>
      </c>
      <c r="P2">
        <f aca="true" t="shared" si="10" ref="P2:P33">B2-N2*$P$64-O2*$P$65</f>
        <v>1432</v>
      </c>
      <c r="Q2">
        <f aca="true" t="shared" si="11" ref="Q2:Q33">C2-N2*$Q$64-O2*$Q$65</f>
        <v>799</v>
      </c>
      <c r="R2">
        <f aca="true" t="shared" si="12" ref="R2:R33">$Y$66/($Y$66+$Z$66)*(P2+Q2)</f>
        <v>1377.337952408329</v>
      </c>
      <c r="S2">
        <f aca="true" t="shared" si="13" ref="S2:S33">$Z$66/($Y$66+$Z$66)*(P2+Q2)</f>
        <v>853.6620475916711</v>
      </c>
      <c r="T2">
        <f aca="true" t="shared" si="14" ref="T2:T33">(P2-R2)*(P2-R2)/R2</f>
        <v>2.1693582476904565</v>
      </c>
      <c r="U2">
        <f aca="true" t="shared" si="15" ref="U2:U33">(Q2-S2)*(Q2-S2)/S2</f>
        <v>3.500143242098691</v>
      </c>
      <c r="V2">
        <f aca="true" t="shared" si="16" ref="V2:V33">T2+U2</f>
        <v>5.669501489789147</v>
      </c>
      <c r="X2">
        <v>1</v>
      </c>
      <c r="Y2">
        <f aca="true" t="shared" si="17" ref="Y2:Y33">B2-W2*$Y$64-X2*$Y$65</f>
        <v>1462</v>
      </c>
      <c r="Z2">
        <f aca="true" t="shared" si="18" ref="Z2:Z33">C2-W2*$Z$64-X2*$Z$65</f>
        <v>809</v>
      </c>
      <c r="AA2">
        <f aca="true" t="shared" si="19" ref="AA2:AA33">$Y$66/($Y$66+$Z$66)*(Y2+Z2)</f>
        <v>1402.0324921198185</v>
      </c>
      <c r="AB2">
        <f aca="true" t="shared" si="20" ref="AB2:AB33">$Z$66/($Y$66+$Z$66)*(Y2+Z2)</f>
        <v>868.9675078801816</v>
      </c>
      <c r="AC2">
        <f aca="true" t="shared" si="21" ref="AC2:AC33">(Y2-AA2)*(Y2-AA2)/AA2</f>
        <v>2.5649205860575086</v>
      </c>
      <c r="AD2">
        <f aca="true" t="shared" si="22" ref="AD2:AD33">(Z2-AB2)*(Z2-AB2)/AB2</f>
        <v>4.138361870551665</v>
      </c>
      <c r="AE2">
        <f aca="true" t="shared" si="23" ref="AE2:AE33">AC2+AD2</f>
        <v>6.703282456609173</v>
      </c>
      <c r="AF2" s="1"/>
      <c r="AG2" s="4"/>
      <c r="AH2">
        <v>1</v>
      </c>
      <c r="AI2">
        <f aca="true" t="shared" si="24" ref="AI2:AI33">B2-AF2*$AI$64-AG2*$AI$65-AH2*$AI$66</f>
        <v>1652</v>
      </c>
      <c r="AJ2">
        <f aca="true" t="shared" si="25" ref="AJ2:AJ33">C2-AF2*$AJ$64-AG2*$AJ$65-AH2*$AJ$66</f>
        <v>999</v>
      </c>
      <c r="AK2">
        <f aca="true" t="shared" si="26" ref="AK2:AK33">$Y$66/($Y$66+$Z$66)*(AI2+AJ2)</f>
        <v>1636.6306193789692</v>
      </c>
      <c r="AL2">
        <f aca="true" t="shared" si="27" ref="AL2:AL33">$Z$66/($Y$66+$Z$66)*(AI2+AJ2)</f>
        <v>1014.369380621031</v>
      </c>
      <c r="AM2">
        <f aca="true" t="shared" si="28" ref="AM2:AM33">(AI2-AK2)*(AI2-AK2)/AK2</f>
        <v>0.14433181065850523</v>
      </c>
      <c r="AN2">
        <f aca="true" t="shared" si="29" ref="AN2:AN33">(AJ2-AL2)*(AJ2-AL2)/AL2</f>
        <v>0.23287163945100947</v>
      </c>
      <c r="AO2">
        <f aca="true" t="shared" si="30" ref="AO2:AO33">AM2+AN2</f>
        <v>0.3772034501095147</v>
      </c>
    </row>
    <row r="3" spans="1:41" ht="12.75">
      <c r="A3" t="s">
        <v>25</v>
      </c>
      <c r="B3">
        <v>1892</v>
      </c>
      <c r="C3">
        <v>1012</v>
      </c>
      <c r="D3">
        <f t="shared" si="0"/>
        <v>2904</v>
      </c>
      <c r="E3">
        <f t="shared" si="1"/>
        <v>0.618502778685845</v>
      </c>
      <c r="F3">
        <f t="shared" si="2"/>
        <v>0.5323513940031562</v>
      </c>
      <c r="G3">
        <f t="shared" si="3"/>
        <v>0.5854838709677419</v>
      </c>
      <c r="H3">
        <f t="shared" si="4"/>
        <v>1790.9951612903226</v>
      </c>
      <c r="I3">
        <f t="shared" si="5"/>
        <v>1113.0048387096774</v>
      </c>
      <c r="J3">
        <f t="shared" si="6"/>
        <v>101.00483870967741</v>
      </c>
      <c r="K3">
        <f t="shared" si="7"/>
        <v>5.696261867853364</v>
      </c>
      <c r="L3">
        <f t="shared" si="8"/>
        <v>9.166157313920799</v>
      </c>
      <c r="M3">
        <f t="shared" si="9"/>
        <v>-8.61513846826888</v>
      </c>
      <c r="N3" s="1">
        <v>1</v>
      </c>
      <c r="P3">
        <f t="shared" si="10"/>
        <v>1417</v>
      </c>
      <c r="Q3">
        <f t="shared" si="11"/>
        <v>792</v>
      </c>
      <c r="R3">
        <f t="shared" si="12"/>
        <v>1363.7559555670098</v>
      </c>
      <c r="S3">
        <f t="shared" si="13"/>
        <v>845.2440444329903</v>
      </c>
      <c r="T3">
        <f t="shared" si="14"/>
        <v>2.078765086971559</v>
      </c>
      <c r="U3">
        <f t="shared" si="15"/>
        <v>3.3539760336128555</v>
      </c>
      <c r="V3">
        <f t="shared" si="16"/>
        <v>5.4327411205844145</v>
      </c>
      <c r="W3" s="1">
        <v>1</v>
      </c>
      <c r="Y3">
        <f t="shared" si="17"/>
        <v>1357</v>
      </c>
      <c r="Z3">
        <f t="shared" si="18"/>
        <v>782</v>
      </c>
      <c r="AA3">
        <f t="shared" si="19"/>
        <v>1320.540511071903</v>
      </c>
      <c r="AB3">
        <f t="shared" si="20"/>
        <v>818.459488928097</v>
      </c>
      <c r="AC3">
        <f t="shared" si="21"/>
        <v>1.0066289687841687</v>
      </c>
      <c r="AD3">
        <f t="shared" si="22"/>
        <v>1.624141879812465</v>
      </c>
      <c r="AE3">
        <f t="shared" si="23"/>
        <v>2.630770848596634</v>
      </c>
      <c r="AF3" s="1">
        <v>1</v>
      </c>
      <c r="AG3" s="4"/>
      <c r="AI3">
        <f t="shared" si="24"/>
        <v>1342</v>
      </c>
      <c r="AJ3">
        <f t="shared" si="25"/>
        <v>782</v>
      </c>
      <c r="AK3">
        <f t="shared" si="26"/>
        <v>1311.2800586800945</v>
      </c>
      <c r="AL3">
        <f t="shared" si="27"/>
        <v>812.7199413199056</v>
      </c>
      <c r="AM3">
        <f t="shared" si="28"/>
        <v>0.7196897325262155</v>
      </c>
      <c r="AN3">
        <f t="shared" si="29"/>
        <v>1.1611808037659261</v>
      </c>
      <c r="AO3">
        <f t="shared" si="30"/>
        <v>1.8808705362921416</v>
      </c>
    </row>
    <row r="4" spans="1:41" ht="12.75">
      <c r="A4" t="s">
        <v>26</v>
      </c>
      <c r="B4">
        <v>1815</v>
      </c>
      <c r="C4">
        <v>973</v>
      </c>
      <c r="D4">
        <f t="shared" si="0"/>
        <v>2788</v>
      </c>
      <c r="E4">
        <f t="shared" si="1"/>
        <v>0.5933311539718862</v>
      </c>
      <c r="F4">
        <f t="shared" si="2"/>
        <v>0.5118358758548133</v>
      </c>
      <c r="G4">
        <f t="shared" si="3"/>
        <v>0.5620967741935484</v>
      </c>
      <c r="H4">
        <f t="shared" si="4"/>
        <v>1719.4540322580647</v>
      </c>
      <c r="I4">
        <f t="shared" si="5"/>
        <v>1068.5459677419356</v>
      </c>
      <c r="J4">
        <f t="shared" si="6"/>
        <v>95.54596774193533</v>
      </c>
      <c r="K4">
        <f t="shared" si="7"/>
        <v>5.309261998562585</v>
      </c>
      <c r="L4">
        <f t="shared" si="8"/>
        <v>8.543415283326116</v>
      </c>
      <c r="M4">
        <f t="shared" si="9"/>
        <v>-8.14952781170729</v>
      </c>
      <c r="N4" s="1">
        <v>1</v>
      </c>
      <c r="P4">
        <f t="shared" si="10"/>
        <v>1340</v>
      </c>
      <c r="Q4">
        <f t="shared" si="11"/>
        <v>753</v>
      </c>
      <c r="R4">
        <f t="shared" si="12"/>
        <v>1292.14179040369</v>
      </c>
      <c r="S4">
        <f t="shared" si="13"/>
        <v>800.8582095963101</v>
      </c>
      <c r="T4">
        <f t="shared" si="14"/>
        <v>1.7725672544409907</v>
      </c>
      <c r="U4">
        <f t="shared" si="15"/>
        <v>2.859942244856147</v>
      </c>
      <c r="V4">
        <f t="shared" si="16"/>
        <v>4.632509499297138</v>
      </c>
      <c r="W4" s="1">
        <v>1</v>
      </c>
      <c r="Y4">
        <f t="shared" si="17"/>
        <v>1280</v>
      </c>
      <c r="Z4">
        <f t="shared" si="18"/>
        <v>743</v>
      </c>
      <c r="AA4">
        <f t="shared" si="19"/>
        <v>1248.9263459085835</v>
      </c>
      <c r="AB4">
        <f t="shared" si="20"/>
        <v>774.0736540914168</v>
      </c>
      <c r="AC4">
        <f t="shared" si="21"/>
        <v>0.7731216350397042</v>
      </c>
      <c r="AD4">
        <f t="shared" si="22"/>
        <v>1.2473903142025666</v>
      </c>
      <c r="AE4">
        <f t="shared" si="23"/>
        <v>2.020511949242271</v>
      </c>
      <c r="AF4" s="1">
        <v>1</v>
      </c>
      <c r="AG4" s="4"/>
      <c r="AI4">
        <f t="shared" si="24"/>
        <v>1265</v>
      </c>
      <c r="AJ4">
        <f t="shared" si="25"/>
        <v>743</v>
      </c>
      <c r="AK4">
        <f t="shared" si="26"/>
        <v>1239.6658935167748</v>
      </c>
      <c r="AL4">
        <f t="shared" si="27"/>
        <v>768.3341064832252</v>
      </c>
      <c r="AM4">
        <f t="shared" si="28"/>
        <v>0.5177338141349053</v>
      </c>
      <c r="AN4">
        <f t="shared" si="29"/>
        <v>0.8353357554841381</v>
      </c>
      <c r="AO4">
        <f t="shared" si="30"/>
        <v>1.3530695696190433</v>
      </c>
    </row>
    <row r="5" spans="1:41" ht="12.75">
      <c r="A5" t="s">
        <v>27</v>
      </c>
      <c r="B5">
        <v>1775</v>
      </c>
      <c r="C5">
        <v>954</v>
      </c>
      <c r="D5">
        <f t="shared" si="0"/>
        <v>2729</v>
      </c>
      <c r="E5">
        <f t="shared" si="1"/>
        <v>0.5802549852893102</v>
      </c>
      <c r="F5">
        <f t="shared" si="2"/>
        <v>0.5018411362440821</v>
      </c>
      <c r="G5">
        <f t="shared" si="3"/>
        <v>0.5502016129032258</v>
      </c>
      <c r="H5">
        <f t="shared" si="4"/>
        <v>1683.0667338709677</v>
      </c>
      <c r="I5">
        <f t="shared" si="5"/>
        <v>1045.9332661290323</v>
      </c>
      <c r="J5">
        <f t="shared" si="6"/>
        <v>91.93326612903229</v>
      </c>
      <c r="K5">
        <f t="shared" si="7"/>
        <v>5.02162228690299</v>
      </c>
      <c r="L5">
        <f t="shared" si="8"/>
        <v>8.08055895614742</v>
      </c>
      <c r="M5">
        <f t="shared" si="9"/>
        <v>-7.841384904522808</v>
      </c>
      <c r="N5" s="1">
        <v>1</v>
      </c>
      <c r="P5">
        <f t="shared" si="10"/>
        <v>1300</v>
      </c>
      <c r="Q5">
        <f t="shared" si="11"/>
        <v>734</v>
      </c>
      <c r="R5">
        <f t="shared" si="12"/>
        <v>1255.717344329243</v>
      </c>
      <c r="S5">
        <f t="shared" si="13"/>
        <v>778.2826556707571</v>
      </c>
      <c r="T5">
        <f t="shared" si="14"/>
        <v>1.5616202182046814</v>
      </c>
      <c r="U5">
        <f t="shared" si="15"/>
        <v>2.519590509909028</v>
      </c>
      <c r="V5">
        <f t="shared" si="16"/>
        <v>4.081210728113709</v>
      </c>
      <c r="W5" s="1">
        <v>1</v>
      </c>
      <c r="Y5">
        <f t="shared" si="17"/>
        <v>1240</v>
      </c>
      <c r="Z5">
        <f t="shared" si="18"/>
        <v>724</v>
      </c>
      <c r="AA5">
        <f t="shared" si="19"/>
        <v>1212.5018998341363</v>
      </c>
      <c r="AB5">
        <f t="shared" si="20"/>
        <v>751.4981001658638</v>
      </c>
      <c r="AC5">
        <f t="shared" si="21"/>
        <v>0.6236241879994644</v>
      </c>
      <c r="AD5">
        <f t="shared" si="22"/>
        <v>1.0061841973585666</v>
      </c>
      <c r="AE5">
        <f t="shared" si="23"/>
        <v>1.629808385358031</v>
      </c>
      <c r="AF5" s="1">
        <v>1</v>
      </c>
      <c r="AG5" s="4"/>
      <c r="AI5">
        <f t="shared" si="24"/>
        <v>1225</v>
      </c>
      <c r="AJ5">
        <f t="shared" si="25"/>
        <v>724</v>
      </c>
      <c r="AK5">
        <f t="shared" si="26"/>
        <v>1203.2414474423279</v>
      </c>
      <c r="AL5">
        <f t="shared" si="27"/>
        <v>745.7585525576724</v>
      </c>
      <c r="AM5">
        <f t="shared" si="28"/>
        <v>0.3934660083488133</v>
      </c>
      <c r="AN5">
        <f t="shared" si="29"/>
        <v>0.6348363123443743</v>
      </c>
      <c r="AO5">
        <f t="shared" si="30"/>
        <v>1.0283023206931876</v>
      </c>
    </row>
    <row r="6" spans="1:41" ht="12.75">
      <c r="A6" t="s">
        <v>28</v>
      </c>
      <c r="B6">
        <v>1488</v>
      </c>
      <c r="C6">
        <v>1051</v>
      </c>
      <c r="D6">
        <f t="shared" si="0"/>
        <v>2539</v>
      </c>
      <c r="E6">
        <f t="shared" si="1"/>
        <v>0.4864334749918274</v>
      </c>
      <c r="F6">
        <f t="shared" si="2"/>
        <v>0.5528669121514992</v>
      </c>
      <c r="G6">
        <f t="shared" si="3"/>
        <v>0.5118951612903225</v>
      </c>
      <c r="H6">
        <f t="shared" si="4"/>
        <v>1565.8872983870967</v>
      </c>
      <c r="I6">
        <f t="shared" si="5"/>
        <v>973.1127016129032</v>
      </c>
      <c r="J6">
        <f t="shared" si="6"/>
        <v>77.88729838709673</v>
      </c>
      <c r="K6">
        <f t="shared" si="7"/>
        <v>3.874117413359964</v>
      </c>
      <c r="L6">
        <f t="shared" si="8"/>
        <v>6.2340479576371015</v>
      </c>
      <c r="M6">
        <f t="shared" si="9"/>
        <v>6.643343715967181</v>
      </c>
      <c r="N6" s="1">
        <v>0.5</v>
      </c>
      <c r="O6">
        <v>1</v>
      </c>
      <c r="P6">
        <f t="shared" si="10"/>
        <v>820.5</v>
      </c>
      <c r="Q6">
        <f t="shared" si="11"/>
        <v>501</v>
      </c>
      <c r="R6">
        <f t="shared" si="12"/>
        <v>815.8458557183357</v>
      </c>
      <c r="S6">
        <f t="shared" si="13"/>
        <v>505.65414428166446</v>
      </c>
      <c r="T6">
        <f t="shared" si="14"/>
        <v>0.026550430872112223</v>
      </c>
      <c r="U6">
        <f t="shared" si="15"/>
        <v>0.04283769695059418</v>
      </c>
      <c r="V6">
        <f t="shared" si="16"/>
        <v>0.0693881278227064</v>
      </c>
      <c r="W6" s="1">
        <v>0.5</v>
      </c>
      <c r="X6">
        <v>1</v>
      </c>
      <c r="Y6">
        <f t="shared" si="17"/>
        <v>820.5</v>
      </c>
      <c r="Z6">
        <f t="shared" si="18"/>
        <v>506</v>
      </c>
      <c r="AA6">
        <f t="shared" si="19"/>
        <v>818.9326731822719</v>
      </c>
      <c r="AB6">
        <f t="shared" si="20"/>
        <v>507.56732681772826</v>
      </c>
      <c r="AC6">
        <f t="shared" si="21"/>
        <v>0.0029996523939191757</v>
      </c>
      <c r="AD6">
        <f t="shared" si="22"/>
        <v>0.004839778338317555</v>
      </c>
      <c r="AE6">
        <f t="shared" si="23"/>
        <v>0.007839430732236731</v>
      </c>
      <c r="AF6" s="1">
        <v>0.5</v>
      </c>
      <c r="AG6" s="4">
        <v>1</v>
      </c>
      <c r="AH6">
        <v>1</v>
      </c>
      <c r="AI6">
        <f t="shared" si="24"/>
        <v>813</v>
      </c>
      <c r="AJ6">
        <f t="shared" si="25"/>
        <v>506</v>
      </c>
      <c r="AK6">
        <f t="shared" si="26"/>
        <v>814.3024469863675</v>
      </c>
      <c r="AL6">
        <f t="shared" si="27"/>
        <v>504.69755301363256</v>
      </c>
      <c r="AM6">
        <f t="shared" si="28"/>
        <v>0.0020832163265330095</v>
      </c>
      <c r="AN6">
        <f t="shared" si="29"/>
        <v>0.0033611578700319398</v>
      </c>
      <c r="AO6">
        <f t="shared" si="30"/>
        <v>0.005444374196564949</v>
      </c>
    </row>
    <row r="7" spans="1:41" ht="12.75">
      <c r="A7" t="s">
        <v>29</v>
      </c>
      <c r="B7">
        <v>1399</v>
      </c>
      <c r="C7">
        <v>1048</v>
      </c>
      <c r="D7">
        <f t="shared" si="0"/>
        <v>2447</v>
      </c>
      <c r="E7">
        <f t="shared" si="1"/>
        <v>0.45733899967309577</v>
      </c>
      <c r="F7">
        <f t="shared" si="2"/>
        <v>0.5512887953708574</v>
      </c>
      <c r="G7">
        <f t="shared" si="3"/>
        <v>0.4933467741935484</v>
      </c>
      <c r="H7">
        <f t="shared" si="4"/>
        <v>1509.1477822580646</v>
      </c>
      <c r="I7">
        <f t="shared" si="5"/>
        <v>937.8522177419355</v>
      </c>
      <c r="J7">
        <f t="shared" si="6"/>
        <v>110.14778225806458</v>
      </c>
      <c r="K7">
        <f t="shared" si="7"/>
        <v>8.039327943229447</v>
      </c>
      <c r="L7">
        <f t="shared" si="8"/>
        <v>12.93650929949441</v>
      </c>
      <c r="M7">
        <f t="shared" si="9"/>
        <v>9.394979569776163</v>
      </c>
      <c r="O7">
        <v>1</v>
      </c>
      <c r="P7">
        <f t="shared" si="10"/>
        <v>969</v>
      </c>
      <c r="Q7">
        <f t="shared" si="11"/>
        <v>608</v>
      </c>
      <c r="R7">
        <f t="shared" si="12"/>
        <v>973.582228125475</v>
      </c>
      <c r="S7">
        <f t="shared" si="13"/>
        <v>603.417771874525</v>
      </c>
      <c r="T7">
        <f t="shared" si="14"/>
        <v>0.02156655492194151</v>
      </c>
      <c r="U7">
        <f t="shared" si="15"/>
        <v>0.034796480270488844</v>
      </c>
      <c r="V7">
        <f t="shared" si="16"/>
        <v>0.056363035192430355</v>
      </c>
      <c r="X7">
        <v>1</v>
      </c>
      <c r="Y7">
        <f t="shared" si="17"/>
        <v>999</v>
      </c>
      <c r="Z7">
        <f t="shared" si="18"/>
        <v>618</v>
      </c>
      <c r="AA7">
        <f t="shared" si="19"/>
        <v>998.2767678369646</v>
      </c>
      <c r="AB7">
        <f t="shared" si="20"/>
        <v>618.7232321630355</v>
      </c>
      <c r="AC7">
        <f t="shared" si="21"/>
        <v>0.0005239676796067396</v>
      </c>
      <c r="AD7">
        <f t="shared" si="22"/>
        <v>0.0008453937632508123</v>
      </c>
      <c r="AE7">
        <f t="shared" si="23"/>
        <v>0.0013693614428575518</v>
      </c>
      <c r="AF7" s="1"/>
      <c r="AG7" s="4">
        <v>1</v>
      </c>
      <c r="AH7">
        <v>1</v>
      </c>
      <c r="AI7">
        <f t="shared" si="24"/>
        <v>999</v>
      </c>
      <c r="AJ7">
        <f t="shared" si="25"/>
        <v>618</v>
      </c>
      <c r="AK7">
        <f t="shared" si="26"/>
        <v>998.2767678369646</v>
      </c>
      <c r="AL7">
        <f t="shared" si="27"/>
        <v>618.7232321630355</v>
      </c>
      <c r="AM7">
        <f t="shared" si="28"/>
        <v>0.0005239676796067396</v>
      </c>
      <c r="AN7">
        <f t="shared" si="29"/>
        <v>0.0008453937632508123</v>
      </c>
      <c r="AO7">
        <f t="shared" si="30"/>
        <v>0.0013693614428575518</v>
      </c>
    </row>
    <row r="8" spans="1:41" ht="12.75">
      <c r="A8" t="s">
        <v>30</v>
      </c>
      <c r="B8">
        <v>1268</v>
      </c>
      <c r="C8">
        <v>1013</v>
      </c>
      <c r="D8">
        <f t="shared" si="0"/>
        <v>2281</v>
      </c>
      <c r="E8">
        <f t="shared" si="1"/>
        <v>0.41451454723765935</v>
      </c>
      <c r="F8">
        <f t="shared" si="2"/>
        <v>0.5328774329300369</v>
      </c>
      <c r="G8">
        <f t="shared" si="3"/>
        <v>0.45987903225806454</v>
      </c>
      <c r="H8">
        <f t="shared" si="4"/>
        <v>1406.7699596774194</v>
      </c>
      <c r="I8">
        <f t="shared" si="5"/>
        <v>874.2300403225806</v>
      </c>
      <c r="J8">
        <f t="shared" si="6"/>
        <v>138.76995967741937</v>
      </c>
      <c r="K8">
        <f t="shared" si="7"/>
        <v>13.688877542770648</v>
      </c>
      <c r="L8">
        <f t="shared" si="8"/>
        <v>22.02749942311174</v>
      </c>
      <c r="M8">
        <f t="shared" si="9"/>
        <v>11.836288569237752</v>
      </c>
      <c r="O8">
        <v>1</v>
      </c>
      <c r="P8">
        <f t="shared" si="10"/>
        <v>838</v>
      </c>
      <c r="Q8">
        <f t="shared" si="11"/>
        <v>573</v>
      </c>
      <c r="R8">
        <f t="shared" si="12"/>
        <v>871.0998883227935</v>
      </c>
      <c r="S8">
        <f t="shared" si="13"/>
        <v>539.9001116772066</v>
      </c>
      <c r="T8">
        <f t="shared" si="14"/>
        <v>1.257723277970869</v>
      </c>
      <c r="U8">
        <f t="shared" si="15"/>
        <v>2.0292690875315635</v>
      </c>
      <c r="V8">
        <f t="shared" si="16"/>
        <v>3.2869923655024325</v>
      </c>
      <c r="X8">
        <v>1</v>
      </c>
      <c r="Y8">
        <f t="shared" si="17"/>
        <v>868</v>
      </c>
      <c r="Z8">
        <f t="shared" si="18"/>
        <v>583</v>
      </c>
      <c r="AA8">
        <f t="shared" si="19"/>
        <v>895.794428034283</v>
      </c>
      <c r="AB8">
        <f t="shared" si="20"/>
        <v>555.2055719657171</v>
      </c>
      <c r="AC8">
        <f t="shared" si="21"/>
        <v>0.862396779413067</v>
      </c>
      <c r="AD8">
        <f t="shared" si="22"/>
        <v>1.3914309739683808</v>
      </c>
      <c r="AE8">
        <f t="shared" si="23"/>
        <v>2.2538277533814477</v>
      </c>
      <c r="AF8" s="1"/>
      <c r="AG8" s="4">
        <v>1</v>
      </c>
      <c r="AH8">
        <v>1</v>
      </c>
      <c r="AI8">
        <f t="shared" si="24"/>
        <v>868</v>
      </c>
      <c r="AJ8">
        <f t="shared" si="25"/>
        <v>583</v>
      </c>
      <c r="AK8">
        <f t="shared" si="26"/>
        <v>895.794428034283</v>
      </c>
      <c r="AL8">
        <f t="shared" si="27"/>
        <v>555.2055719657171</v>
      </c>
      <c r="AM8">
        <f t="shared" si="28"/>
        <v>0.862396779413067</v>
      </c>
      <c r="AN8">
        <f t="shared" si="29"/>
        <v>1.3914309739683808</v>
      </c>
      <c r="AO8">
        <f t="shared" si="30"/>
        <v>2.2538277533814477</v>
      </c>
    </row>
    <row r="9" spans="1:41" ht="12.75">
      <c r="A9" t="s">
        <v>31</v>
      </c>
      <c r="B9">
        <v>1453</v>
      </c>
      <c r="C9">
        <v>775</v>
      </c>
      <c r="D9">
        <f t="shared" si="0"/>
        <v>2228</v>
      </c>
      <c r="E9">
        <f t="shared" si="1"/>
        <v>0.4749918273945734</v>
      </c>
      <c r="F9">
        <f t="shared" si="2"/>
        <v>0.4076801683324566</v>
      </c>
      <c r="G9">
        <f t="shared" si="3"/>
        <v>0.4491935483870968</v>
      </c>
      <c r="H9">
        <f t="shared" si="4"/>
        <v>1374.083064516129</v>
      </c>
      <c r="I9">
        <f t="shared" si="5"/>
        <v>853.916935483871</v>
      </c>
      <c r="J9">
        <f t="shared" si="6"/>
        <v>78.91693548387093</v>
      </c>
      <c r="K9">
        <f t="shared" si="7"/>
        <v>4.532391721426636</v>
      </c>
      <c r="L9">
        <f t="shared" si="8"/>
        <v>7.293312086188364</v>
      </c>
      <c r="M9">
        <f t="shared" si="9"/>
        <v>-6.731165906211678</v>
      </c>
      <c r="N9" s="1">
        <v>1</v>
      </c>
      <c r="P9">
        <f t="shared" si="10"/>
        <v>978</v>
      </c>
      <c r="Q9">
        <f t="shared" si="11"/>
        <v>555</v>
      </c>
      <c r="R9">
        <f t="shared" si="12"/>
        <v>946.4182344428366</v>
      </c>
      <c r="S9">
        <f t="shared" si="13"/>
        <v>586.5817655571635</v>
      </c>
      <c r="T9">
        <f t="shared" si="14"/>
        <v>1.053876478082456</v>
      </c>
      <c r="U9">
        <f t="shared" si="15"/>
        <v>1.7003732033167689</v>
      </c>
      <c r="V9">
        <f t="shared" si="16"/>
        <v>2.7542496813992248</v>
      </c>
      <c r="W9" s="1">
        <v>1</v>
      </c>
      <c r="Y9">
        <f t="shared" si="17"/>
        <v>918</v>
      </c>
      <c r="Z9">
        <f t="shared" si="18"/>
        <v>545</v>
      </c>
      <c r="AA9">
        <f t="shared" si="19"/>
        <v>903.2027899477299</v>
      </c>
      <c r="AB9">
        <f t="shared" si="20"/>
        <v>559.7972100522702</v>
      </c>
      <c r="AC9">
        <f t="shared" si="21"/>
        <v>0.24242332704007086</v>
      </c>
      <c r="AD9">
        <f t="shared" si="22"/>
        <v>0.3911370428419275</v>
      </c>
      <c r="AE9">
        <f t="shared" si="23"/>
        <v>0.6335603698819984</v>
      </c>
      <c r="AF9" s="1">
        <v>1</v>
      </c>
      <c r="AG9" s="4"/>
      <c r="AI9">
        <f t="shared" si="24"/>
        <v>903</v>
      </c>
      <c r="AJ9">
        <f t="shared" si="25"/>
        <v>545</v>
      </c>
      <c r="AK9">
        <f t="shared" si="26"/>
        <v>893.9423375559213</v>
      </c>
      <c r="AL9">
        <f t="shared" si="27"/>
        <v>554.0576624440788</v>
      </c>
      <c r="AM9">
        <f t="shared" si="28"/>
        <v>0.09177465425250803</v>
      </c>
      <c r="AN9">
        <f t="shared" si="29"/>
        <v>0.14807348496720052</v>
      </c>
      <c r="AO9">
        <f t="shared" si="30"/>
        <v>0.23984813921970854</v>
      </c>
    </row>
    <row r="10" spans="1:41" ht="12.75">
      <c r="A10" t="s">
        <v>32</v>
      </c>
      <c r="B10">
        <v>1279</v>
      </c>
      <c r="C10">
        <v>948</v>
      </c>
      <c r="D10">
        <f t="shared" si="0"/>
        <v>2227</v>
      </c>
      <c r="E10">
        <f t="shared" si="1"/>
        <v>0.4181104936253678</v>
      </c>
      <c r="F10">
        <f t="shared" si="2"/>
        <v>0.4986849026827985</v>
      </c>
      <c r="G10">
        <f t="shared" si="3"/>
        <v>0.44899193548387095</v>
      </c>
      <c r="H10">
        <f t="shared" si="4"/>
        <v>1373.4663306451612</v>
      </c>
      <c r="I10">
        <f t="shared" si="5"/>
        <v>853.5336693548387</v>
      </c>
      <c r="J10">
        <f t="shared" si="6"/>
        <v>94.46633064516118</v>
      </c>
      <c r="K10">
        <f t="shared" si="7"/>
        <v>6.49734720571496</v>
      </c>
      <c r="L10">
        <f t="shared" si="8"/>
        <v>10.455226250542905</v>
      </c>
      <c r="M10">
        <f t="shared" si="9"/>
        <v>8.057440905743075</v>
      </c>
      <c r="O10">
        <v>1</v>
      </c>
      <c r="P10">
        <f t="shared" si="10"/>
        <v>849</v>
      </c>
      <c r="Q10">
        <f t="shared" si="11"/>
        <v>508</v>
      </c>
      <c r="R10">
        <f t="shared" si="12"/>
        <v>837.7622597122826</v>
      </c>
      <c r="S10">
        <f t="shared" si="13"/>
        <v>519.2377402877175</v>
      </c>
      <c r="T10">
        <f t="shared" si="14"/>
        <v>0.15074301248370725</v>
      </c>
      <c r="U10">
        <f t="shared" si="15"/>
        <v>0.24321576991728783</v>
      </c>
      <c r="V10">
        <f t="shared" si="16"/>
        <v>0.3939587824009951</v>
      </c>
      <c r="X10">
        <v>1</v>
      </c>
      <c r="Y10">
        <f t="shared" si="17"/>
        <v>879</v>
      </c>
      <c r="Z10">
        <f t="shared" si="18"/>
        <v>518</v>
      </c>
      <c r="AA10">
        <f t="shared" si="19"/>
        <v>862.4567994237722</v>
      </c>
      <c r="AB10">
        <f t="shared" si="20"/>
        <v>534.543200576228</v>
      </c>
      <c r="AC10">
        <f t="shared" si="21"/>
        <v>0.3173231233009645</v>
      </c>
      <c r="AD10">
        <f t="shared" si="22"/>
        <v>0.5119838490327615</v>
      </c>
      <c r="AE10">
        <f t="shared" si="23"/>
        <v>0.8293069723337261</v>
      </c>
      <c r="AF10" s="1"/>
      <c r="AG10" s="4">
        <v>1</v>
      </c>
      <c r="AH10">
        <v>1</v>
      </c>
      <c r="AI10">
        <f t="shared" si="24"/>
        <v>879</v>
      </c>
      <c r="AJ10">
        <f t="shared" si="25"/>
        <v>518</v>
      </c>
      <c r="AK10">
        <f t="shared" si="26"/>
        <v>862.4567994237722</v>
      </c>
      <c r="AL10">
        <f t="shared" si="27"/>
        <v>534.543200576228</v>
      </c>
      <c r="AM10">
        <f t="shared" si="28"/>
        <v>0.3173231233009645</v>
      </c>
      <c r="AN10">
        <f t="shared" si="29"/>
        <v>0.5119838490327615</v>
      </c>
      <c r="AO10">
        <f t="shared" si="30"/>
        <v>0.8293069723337261</v>
      </c>
    </row>
    <row r="11" spans="1:41" ht="12.75">
      <c r="A11" t="s">
        <v>33</v>
      </c>
      <c r="B11">
        <v>1236</v>
      </c>
      <c r="C11">
        <v>987</v>
      </c>
      <c r="D11">
        <f t="shared" si="0"/>
        <v>2223</v>
      </c>
      <c r="E11">
        <f t="shared" si="1"/>
        <v>0.4040536122915986</v>
      </c>
      <c r="F11">
        <f t="shared" si="2"/>
        <v>0.5192004208311415</v>
      </c>
      <c r="G11">
        <f t="shared" si="3"/>
        <v>0.44818548387096774</v>
      </c>
      <c r="H11">
        <f t="shared" si="4"/>
        <v>1370.9993951612903</v>
      </c>
      <c r="I11">
        <f t="shared" si="5"/>
        <v>852.0006048387097</v>
      </c>
      <c r="J11">
        <f t="shared" si="6"/>
        <v>134.9993951612903</v>
      </c>
      <c r="K11">
        <f t="shared" si="7"/>
        <v>13.293103380085855</v>
      </c>
      <c r="L11">
        <f t="shared" si="8"/>
        <v>21.390638211300697</v>
      </c>
      <c r="M11">
        <f t="shared" si="9"/>
        <v>11.51468085395429</v>
      </c>
      <c r="O11">
        <v>1</v>
      </c>
      <c r="P11">
        <f t="shared" si="10"/>
        <v>806</v>
      </c>
      <c r="Q11">
        <f t="shared" si="11"/>
        <v>547</v>
      </c>
      <c r="R11">
        <f t="shared" si="12"/>
        <v>835.2928057411336</v>
      </c>
      <c r="S11">
        <f t="shared" si="13"/>
        <v>517.7071942588665</v>
      </c>
      <c r="T11">
        <f t="shared" si="14"/>
        <v>1.0272666809651854</v>
      </c>
      <c r="U11">
        <f t="shared" si="15"/>
        <v>1.657439722111973</v>
      </c>
      <c r="V11">
        <f t="shared" si="16"/>
        <v>2.6847064030771586</v>
      </c>
      <c r="X11">
        <v>1</v>
      </c>
      <c r="Y11">
        <f t="shared" si="17"/>
        <v>836</v>
      </c>
      <c r="Z11">
        <f t="shared" si="18"/>
        <v>557</v>
      </c>
      <c r="AA11">
        <f t="shared" si="19"/>
        <v>859.9873454526231</v>
      </c>
      <c r="AB11">
        <f t="shared" si="20"/>
        <v>533.0126545473769</v>
      </c>
      <c r="AC11">
        <f t="shared" si="21"/>
        <v>0.6690711728562028</v>
      </c>
      <c r="AD11">
        <f t="shared" si="22"/>
        <v>1.079510471195267</v>
      </c>
      <c r="AE11">
        <f t="shared" si="23"/>
        <v>1.7485816440514697</v>
      </c>
      <c r="AF11" s="1"/>
      <c r="AG11" s="4">
        <v>1</v>
      </c>
      <c r="AH11">
        <v>1</v>
      </c>
      <c r="AI11">
        <f t="shared" si="24"/>
        <v>836</v>
      </c>
      <c r="AJ11">
        <f t="shared" si="25"/>
        <v>557</v>
      </c>
      <c r="AK11">
        <f t="shared" si="26"/>
        <v>859.9873454526231</v>
      </c>
      <c r="AL11">
        <f t="shared" si="27"/>
        <v>533.0126545473769</v>
      </c>
      <c r="AM11">
        <f t="shared" si="28"/>
        <v>0.6690711728562028</v>
      </c>
      <c r="AN11">
        <f t="shared" si="29"/>
        <v>1.079510471195267</v>
      </c>
      <c r="AO11">
        <f t="shared" si="30"/>
        <v>1.7485816440514697</v>
      </c>
    </row>
    <row r="12" spans="1:41" ht="12.75">
      <c r="A12" t="s">
        <v>34</v>
      </c>
      <c r="B12">
        <v>1246</v>
      </c>
      <c r="C12">
        <v>951</v>
      </c>
      <c r="D12">
        <f t="shared" si="0"/>
        <v>2197</v>
      </c>
      <c r="E12">
        <f t="shared" si="1"/>
        <v>0.4073226544622426</v>
      </c>
      <c r="F12">
        <f t="shared" si="2"/>
        <v>0.5002630194634403</v>
      </c>
      <c r="G12">
        <f t="shared" si="3"/>
        <v>0.44294354838709676</v>
      </c>
      <c r="H12">
        <f t="shared" si="4"/>
        <v>1354.964314516129</v>
      </c>
      <c r="I12">
        <f t="shared" si="5"/>
        <v>842.0356854838709</v>
      </c>
      <c r="J12">
        <f t="shared" si="6"/>
        <v>108.96431451612898</v>
      </c>
      <c r="K12">
        <f t="shared" si="7"/>
        <v>8.762756118938764</v>
      </c>
      <c r="L12">
        <f t="shared" si="8"/>
        <v>14.10061597466264</v>
      </c>
      <c r="M12">
        <f t="shared" si="9"/>
        <v>9.294036500119773</v>
      </c>
      <c r="O12">
        <v>1</v>
      </c>
      <c r="P12">
        <f t="shared" si="10"/>
        <v>816</v>
      </c>
      <c r="Q12">
        <f t="shared" si="11"/>
        <v>511</v>
      </c>
      <c r="R12">
        <f t="shared" si="12"/>
        <v>819.2413549286654</v>
      </c>
      <c r="S12">
        <f t="shared" si="13"/>
        <v>507.7586450713346</v>
      </c>
      <c r="T12">
        <f t="shared" si="14"/>
        <v>0.012824525654589471</v>
      </c>
      <c r="U12">
        <f t="shared" si="15"/>
        <v>0.02069168467256185</v>
      </c>
      <c r="V12">
        <f t="shared" si="16"/>
        <v>0.03351621032715132</v>
      </c>
      <c r="X12">
        <v>1</v>
      </c>
      <c r="Y12">
        <f t="shared" si="17"/>
        <v>846</v>
      </c>
      <c r="Z12">
        <f t="shared" si="18"/>
        <v>521</v>
      </c>
      <c r="AA12">
        <f t="shared" si="19"/>
        <v>843.935894640155</v>
      </c>
      <c r="AB12">
        <f t="shared" si="20"/>
        <v>523.0641053598451</v>
      </c>
      <c r="AC12">
        <f t="shared" si="21"/>
        <v>0.005048405884380144</v>
      </c>
      <c r="AD12">
        <f t="shared" si="22"/>
        <v>0.008145332269761451</v>
      </c>
      <c r="AE12">
        <f t="shared" si="23"/>
        <v>0.013193738154141595</v>
      </c>
      <c r="AF12" s="1"/>
      <c r="AG12" s="4">
        <v>1</v>
      </c>
      <c r="AH12">
        <v>1</v>
      </c>
      <c r="AI12">
        <f t="shared" si="24"/>
        <v>846</v>
      </c>
      <c r="AJ12">
        <f t="shared" si="25"/>
        <v>521</v>
      </c>
      <c r="AK12">
        <f t="shared" si="26"/>
        <v>843.935894640155</v>
      </c>
      <c r="AL12">
        <f t="shared" si="27"/>
        <v>523.0641053598451</v>
      </c>
      <c r="AM12">
        <f t="shared" si="28"/>
        <v>0.005048405884380144</v>
      </c>
      <c r="AN12">
        <f t="shared" si="29"/>
        <v>0.008145332269761451</v>
      </c>
      <c r="AO12">
        <f t="shared" si="30"/>
        <v>0.013193738154141595</v>
      </c>
    </row>
    <row r="13" spans="1:41" ht="12.75">
      <c r="A13" t="s">
        <v>35</v>
      </c>
      <c r="B13">
        <v>1252</v>
      </c>
      <c r="C13">
        <v>940</v>
      </c>
      <c r="D13">
        <f t="shared" si="0"/>
        <v>2192</v>
      </c>
      <c r="E13">
        <f t="shared" si="1"/>
        <v>0.40928407976462894</v>
      </c>
      <c r="F13">
        <f t="shared" si="2"/>
        <v>0.49447659126775384</v>
      </c>
      <c r="G13">
        <f t="shared" si="3"/>
        <v>0.44193548387096776</v>
      </c>
      <c r="H13">
        <f t="shared" si="4"/>
        <v>1351.8806451612904</v>
      </c>
      <c r="I13">
        <f t="shared" si="5"/>
        <v>840.1193548387097</v>
      </c>
      <c r="J13">
        <f t="shared" si="6"/>
        <v>99.88064516129043</v>
      </c>
      <c r="K13">
        <f t="shared" si="7"/>
        <v>7.379455659449414</v>
      </c>
      <c r="L13">
        <f t="shared" si="8"/>
        <v>11.874673783406502</v>
      </c>
      <c r="M13">
        <f t="shared" si="9"/>
        <v>8.51925115031249</v>
      </c>
      <c r="O13">
        <v>1</v>
      </c>
      <c r="P13">
        <f t="shared" si="10"/>
        <v>822</v>
      </c>
      <c r="Q13">
        <f t="shared" si="11"/>
        <v>500</v>
      </c>
      <c r="R13">
        <f t="shared" si="12"/>
        <v>816.1545374647293</v>
      </c>
      <c r="S13">
        <f t="shared" si="13"/>
        <v>505.8454625352708</v>
      </c>
      <c r="T13">
        <f t="shared" si="14"/>
        <v>0.04186637540164403</v>
      </c>
      <c r="U13">
        <f t="shared" si="15"/>
        <v>0.06754915242295431</v>
      </c>
      <c r="V13">
        <f t="shared" si="16"/>
        <v>0.10941552782459835</v>
      </c>
      <c r="X13">
        <v>1</v>
      </c>
      <c r="Y13">
        <f t="shared" si="17"/>
        <v>852</v>
      </c>
      <c r="Z13">
        <f t="shared" si="18"/>
        <v>510</v>
      </c>
      <c r="AA13">
        <f t="shared" si="19"/>
        <v>840.8490771762188</v>
      </c>
      <c r="AB13">
        <f t="shared" si="20"/>
        <v>521.1509228237813</v>
      </c>
      <c r="AC13">
        <f t="shared" si="21"/>
        <v>0.14787799998484896</v>
      </c>
      <c r="AD13">
        <f t="shared" si="22"/>
        <v>0.2385932258321497</v>
      </c>
      <c r="AE13">
        <f t="shared" si="23"/>
        <v>0.38647122581699866</v>
      </c>
      <c r="AF13" s="1"/>
      <c r="AG13" s="4">
        <v>1</v>
      </c>
      <c r="AH13">
        <v>1</v>
      </c>
      <c r="AI13">
        <f t="shared" si="24"/>
        <v>852</v>
      </c>
      <c r="AJ13">
        <f t="shared" si="25"/>
        <v>510</v>
      </c>
      <c r="AK13">
        <f t="shared" si="26"/>
        <v>840.8490771762188</v>
      </c>
      <c r="AL13">
        <f t="shared" si="27"/>
        <v>521.1509228237813</v>
      </c>
      <c r="AM13">
        <f t="shared" si="28"/>
        <v>0.14787799998484896</v>
      </c>
      <c r="AN13">
        <f t="shared" si="29"/>
        <v>0.2385932258321497</v>
      </c>
      <c r="AO13">
        <f t="shared" si="30"/>
        <v>0.38647122581699866</v>
      </c>
    </row>
    <row r="14" spans="1:41" ht="12.75">
      <c r="A14" t="s">
        <v>36</v>
      </c>
      <c r="B14">
        <v>1402</v>
      </c>
      <c r="C14">
        <v>732</v>
      </c>
      <c r="D14">
        <f t="shared" si="0"/>
        <v>2134</v>
      </c>
      <c r="E14">
        <f t="shared" si="1"/>
        <v>0.458319712324289</v>
      </c>
      <c r="F14">
        <f t="shared" si="2"/>
        <v>0.38506049447659124</v>
      </c>
      <c r="G14">
        <f t="shared" si="3"/>
        <v>0.43024193548387096</v>
      </c>
      <c r="H14">
        <f t="shared" si="4"/>
        <v>1316.1100806451614</v>
      </c>
      <c r="I14">
        <f t="shared" si="5"/>
        <v>817.8899193548388</v>
      </c>
      <c r="J14">
        <f t="shared" si="6"/>
        <v>85.88991935483864</v>
      </c>
      <c r="K14">
        <f t="shared" si="7"/>
        <v>5.605213693952118</v>
      </c>
      <c r="L14">
        <f t="shared" si="8"/>
        <v>9.01964686470254</v>
      </c>
      <c r="M14">
        <f t="shared" si="9"/>
        <v>-7.325921784769774</v>
      </c>
      <c r="N14" s="1">
        <v>1</v>
      </c>
      <c r="P14">
        <f t="shared" si="10"/>
        <v>927</v>
      </c>
      <c r="Q14">
        <f t="shared" si="11"/>
        <v>512</v>
      </c>
      <c r="R14">
        <f t="shared" si="12"/>
        <v>888.3860661208362</v>
      </c>
      <c r="S14">
        <f t="shared" si="13"/>
        <v>550.6139338791639</v>
      </c>
      <c r="T14">
        <f t="shared" si="14"/>
        <v>1.678364785858346</v>
      </c>
      <c r="U14">
        <f t="shared" si="15"/>
        <v>2.707951611612616</v>
      </c>
      <c r="V14">
        <f t="shared" si="16"/>
        <v>4.386316397470962</v>
      </c>
      <c r="W14" s="1">
        <v>1</v>
      </c>
      <c r="Y14">
        <f t="shared" si="17"/>
        <v>867</v>
      </c>
      <c r="Z14">
        <f t="shared" si="18"/>
        <v>502</v>
      </c>
      <c r="AA14">
        <f t="shared" si="19"/>
        <v>845.1706216257295</v>
      </c>
      <c r="AB14">
        <f t="shared" si="20"/>
        <v>523.8293783742706</v>
      </c>
      <c r="AC14">
        <f t="shared" si="21"/>
        <v>0.5638172317093257</v>
      </c>
      <c r="AD14">
        <f t="shared" si="22"/>
        <v>0.9096888793942441</v>
      </c>
      <c r="AE14">
        <f t="shared" si="23"/>
        <v>1.4735061111035699</v>
      </c>
      <c r="AF14" s="1">
        <v>1</v>
      </c>
      <c r="AG14" s="4"/>
      <c r="AI14">
        <f t="shared" si="24"/>
        <v>852</v>
      </c>
      <c r="AJ14">
        <f t="shared" si="25"/>
        <v>502</v>
      </c>
      <c r="AK14">
        <f t="shared" si="26"/>
        <v>835.9101692339209</v>
      </c>
      <c r="AL14">
        <f t="shared" si="27"/>
        <v>518.0898307660792</v>
      </c>
      <c r="AM14">
        <f t="shared" si="28"/>
        <v>0.3097015248879213</v>
      </c>
      <c r="AN14">
        <f t="shared" si="29"/>
        <v>0.4996868085564808</v>
      </c>
      <c r="AO14">
        <f t="shared" si="30"/>
        <v>0.8093883334444021</v>
      </c>
    </row>
    <row r="15" spans="1:41" ht="12.75">
      <c r="A15" t="s">
        <v>37</v>
      </c>
      <c r="B15">
        <v>1383</v>
      </c>
      <c r="C15">
        <v>724</v>
      </c>
      <c r="D15">
        <f t="shared" si="0"/>
        <v>2107</v>
      </c>
      <c r="E15">
        <f t="shared" si="1"/>
        <v>0.45210853220006536</v>
      </c>
      <c r="F15">
        <f t="shared" si="2"/>
        <v>0.38085218306154656</v>
      </c>
      <c r="G15">
        <f t="shared" si="3"/>
        <v>0.4247983870967742</v>
      </c>
      <c r="H15">
        <f t="shared" si="4"/>
        <v>1299.4582661290324</v>
      </c>
      <c r="I15">
        <f t="shared" si="5"/>
        <v>807.5417338709677</v>
      </c>
      <c r="J15">
        <f t="shared" si="6"/>
        <v>83.54173387096762</v>
      </c>
      <c r="K15">
        <f t="shared" si="7"/>
        <v>5.370869907933282</v>
      </c>
      <c r="L15">
        <f t="shared" si="8"/>
        <v>8.642551840277703</v>
      </c>
      <c r="M15">
        <f t="shared" si="9"/>
        <v>-7.12563491385188</v>
      </c>
      <c r="N15" s="1">
        <v>1</v>
      </c>
      <c r="P15">
        <f t="shared" si="10"/>
        <v>908</v>
      </c>
      <c r="Q15">
        <f t="shared" si="11"/>
        <v>504</v>
      </c>
      <c r="R15">
        <f t="shared" si="12"/>
        <v>871.7172518155807</v>
      </c>
      <c r="S15">
        <f t="shared" si="13"/>
        <v>540.2827481844193</v>
      </c>
      <c r="T15">
        <f t="shared" si="14"/>
        <v>1.5101660694131696</v>
      </c>
      <c r="U15">
        <f t="shared" si="15"/>
        <v>2.436571999083403</v>
      </c>
      <c r="V15">
        <f t="shared" si="16"/>
        <v>3.9467380684965727</v>
      </c>
      <c r="W15" s="1">
        <v>1</v>
      </c>
      <c r="Y15">
        <f t="shared" si="17"/>
        <v>848</v>
      </c>
      <c r="Z15">
        <f t="shared" si="18"/>
        <v>494</v>
      </c>
      <c r="AA15">
        <f t="shared" si="19"/>
        <v>828.501807320474</v>
      </c>
      <c r="AB15">
        <f t="shared" si="20"/>
        <v>513.498192679526</v>
      </c>
      <c r="AC15">
        <f t="shared" si="21"/>
        <v>0.4588759063755</v>
      </c>
      <c r="AD15">
        <f t="shared" si="22"/>
        <v>0.740371676449487</v>
      </c>
      <c r="AE15">
        <f t="shared" si="23"/>
        <v>1.1992475828249871</v>
      </c>
      <c r="AF15" s="1">
        <v>1</v>
      </c>
      <c r="AG15" s="4"/>
      <c r="AI15">
        <f t="shared" si="24"/>
        <v>833</v>
      </c>
      <c r="AJ15">
        <f t="shared" si="25"/>
        <v>494</v>
      </c>
      <c r="AK15">
        <f t="shared" si="26"/>
        <v>819.2413549286654</v>
      </c>
      <c r="AL15">
        <f t="shared" si="27"/>
        <v>507.7586450713346</v>
      </c>
      <c r="AM15">
        <f t="shared" si="28"/>
        <v>0.23106782031950004</v>
      </c>
      <c r="AN15">
        <f t="shared" si="29"/>
        <v>0.37281554147121604</v>
      </c>
      <c r="AO15">
        <f t="shared" si="30"/>
        <v>0.6038833617907161</v>
      </c>
    </row>
    <row r="16" spans="1:41" ht="12.75">
      <c r="A16" t="s">
        <v>38</v>
      </c>
      <c r="B16">
        <v>1158</v>
      </c>
      <c r="C16">
        <v>918</v>
      </c>
      <c r="D16">
        <f t="shared" si="0"/>
        <v>2076</v>
      </c>
      <c r="E16">
        <f t="shared" si="1"/>
        <v>0.37855508336057536</v>
      </c>
      <c r="F16">
        <f t="shared" si="2"/>
        <v>0.48290373487638083</v>
      </c>
      <c r="G16">
        <f t="shared" si="3"/>
        <v>0.41854838709677417</v>
      </c>
      <c r="H16">
        <f t="shared" si="4"/>
        <v>1280.339516129032</v>
      </c>
      <c r="I16">
        <f t="shared" si="5"/>
        <v>795.6604838709677</v>
      </c>
      <c r="J16">
        <f t="shared" si="6"/>
        <v>122.33951612903206</v>
      </c>
      <c r="K16">
        <f t="shared" si="7"/>
        <v>11.689834624441392</v>
      </c>
      <c r="L16">
        <f t="shared" si="8"/>
        <v>18.810733359372023</v>
      </c>
      <c r="M16">
        <f t="shared" si="9"/>
        <v>10.434865151580548</v>
      </c>
      <c r="O16">
        <v>1</v>
      </c>
      <c r="P16">
        <f t="shared" si="10"/>
        <v>728</v>
      </c>
      <c r="Q16">
        <f t="shared" si="11"/>
        <v>478</v>
      </c>
      <c r="R16">
        <f t="shared" si="12"/>
        <v>744.5403723014095</v>
      </c>
      <c r="S16">
        <f t="shared" si="13"/>
        <v>461.4596276985905</v>
      </c>
      <c r="T16">
        <f t="shared" si="14"/>
        <v>0.36745343308056666</v>
      </c>
      <c r="U16">
        <f t="shared" si="15"/>
        <v>0.5928664165783315</v>
      </c>
      <c r="V16">
        <f t="shared" si="16"/>
        <v>0.9603198496588982</v>
      </c>
      <c r="X16">
        <v>1</v>
      </c>
      <c r="Y16">
        <f t="shared" si="17"/>
        <v>758</v>
      </c>
      <c r="Z16">
        <f t="shared" si="18"/>
        <v>488</v>
      </c>
      <c r="AA16">
        <f t="shared" si="19"/>
        <v>769.2349120128991</v>
      </c>
      <c r="AB16">
        <f t="shared" si="20"/>
        <v>476.76508798710097</v>
      </c>
      <c r="AC16">
        <f t="shared" si="21"/>
        <v>0.16408933859656763</v>
      </c>
      <c r="AD16">
        <f t="shared" si="22"/>
        <v>0.2647493516576406</v>
      </c>
      <c r="AE16">
        <f t="shared" si="23"/>
        <v>0.4288386902542082</v>
      </c>
      <c r="AF16" s="1"/>
      <c r="AG16" s="4">
        <v>1</v>
      </c>
      <c r="AH16">
        <v>1</v>
      </c>
      <c r="AI16">
        <f t="shared" si="24"/>
        <v>758</v>
      </c>
      <c r="AJ16">
        <f t="shared" si="25"/>
        <v>488</v>
      </c>
      <c r="AK16">
        <f t="shared" si="26"/>
        <v>769.2349120128991</v>
      </c>
      <c r="AL16">
        <f t="shared" si="27"/>
        <v>476.76508798710097</v>
      </c>
      <c r="AM16">
        <f t="shared" si="28"/>
        <v>0.16408933859656763</v>
      </c>
      <c r="AN16">
        <f t="shared" si="29"/>
        <v>0.2647493516576406</v>
      </c>
      <c r="AO16">
        <f t="shared" si="30"/>
        <v>0.4288386902542082</v>
      </c>
    </row>
    <row r="17" spans="1:41" ht="12.75">
      <c r="A17" t="s">
        <v>39</v>
      </c>
      <c r="B17">
        <v>1139</v>
      </c>
      <c r="C17">
        <v>895</v>
      </c>
      <c r="D17">
        <f t="shared" si="0"/>
        <v>2034</v>
      </c>
      <c r="E17">
        <f t="shared" si="1"/>
        <v>0.37234390323635175</v>
      </c>
      <c r="F17">
        <f t="shared" si="2"/>
        <v>0.4708048395581273</v>
      </c>
      <c r="G17">
        <f t="shared" si="3"/>
        <v>0.41008064516129034</v>
      </c>
      <c r="H17">
        <f t="shared" si="4"/>
        <v>1254.4366935483872</v>
      </c>
      <c r="I17">
        <f t="shared" si="5"/>
        <v>779.5633064516129</v>
      </c>
      <c r="J17">
        <f t="shared" si="6"/>
        <v>115.43669354838721</v>
      </c>
      <c r="K17">
        <f t="shared" si="7"/>
        <v>10.622800087017906</v>
      </c>
      <c r="L17">
        <f t="shared" si="8"/>
        <v>17.09371144986206</v>
      </c>
      <c r="M17">
        <f t="shared" si="9"/>
        <v>9.846093632177555</v>
      </c>
      <c r="O17">
        <v>1</v>
      </c>
      <c r="P17">
        <f t="shared" si="10"/>
        <v>709</v>
      </c>
      <c r="Q17">
        <f t="shared" si="11"/>
        <v>455</v>
      </c>
      <c r="R17">
        <f t="shared" si="12"/>
        <v>718.6111056043455</v>
      </c>
      <c r="S17">
        <f t="shared" si="13"/>
        <v>445.3888943956545</v>
      </c>
      <c r="T17">
        <f t="shared" si="14"/>
        <v>0.12854428524340306</v>
      </c>
      <c r="U17">
        <f t="shared" si="15"/>
        <v>0.20739931349932283</v>
      </c>
      <c r="V17">
        <f t="shared" si="16"/>
        <v>0.3359435987427259</v>
      </c>
      <c r="X17">
        <v>1</v>
      </c>
      <c r="Y17">
        <f t="shared" si="17"/>
        <v>739</v>
      </c>
      <c r="Z17">
        <f t="shared" si="18"/>
        <v>465</v>
      </c>
      <c r="AA17">
        <f t="shared" si="19"/>
        <v>743.3056453158351</v>
      </c>
      <c r="AB17">
        <f t="shared" si="20"/>
        <v>460.694354684165</v>
      </c>
      <c r="AC17">
        <f t="shared" si="21"/>
        <v>0.02494072485874353</v>
      </c>
      <c r="AD17">
        <f t="shared" si="22"/>
        <v>0.04024052258786942</v>
      </c>
      <c r="AE17">
        <f t="shared" si="23"/>
        <v>0.06518124744661295</v>
      </c>
      <c r="AF17" s="1"/>
      <c r="AG17" s="4">
        <v>1</v>
      </c>
      <c r="AH17">
        <v>1</v>
      </c>
      <c r="AI17">
        <f t="shared" si="24"/>
        <v>739</v>
      </c>
      <c r="AJ17">
        <f t="shared" si="25"/>
        <v>465</v>
      </c>
      <c r="AK17">
        <f t="shared" si="26"/>
        <v>743.3056453158351</v>
      </c>
      <c r="AL17">
        <f t="shared" si="27"/>
        <v>460.694354684165</v>
      </c>
      <c r="AM17">
        <f t="shared" si="28"/>
        <v>0.02494072485874353</v>
      </c>
      <c r="AN17">
        <f t="shared" si="29"/>
        <v>0.04024052258786942</v>
      </c>
      <c r="AO17">
        <f t="shared" si="30"/>
        <v>0.06518124744661295</v>
      </c>
    </row>
    <row r="18" spans="1:41" ht="12.75">
      <c r="A18" t="s">
        <v>40</v>
      </c>
      <c r="B18">
        <v>1308</v>
      </c>
      <c r="C18">
        <v>722</v>
      </c>
      <c r="D18">
        <f t="shared" si="0"/>
        <v>2030</v>
      </c>
      <c r="E18">
        <f t="shared" si="1"/>
        <v>0.4275907159202354</v>
      </c>
      <c r="F18">
        <f t="shared" si="2"/>
        <v>0.3798001052077854</v>
      </c>
      <c r="G18">
        <f t="shared" si="3"/>
        <v>0.4092741935483871</v>
      </c>
      <c r="H18">
        <f t="shared" si="4"/>
        <v>1251.969758064516</v>
      </c>
      <c r="I18">
        <f t="shared" si="5"/>
        <v>778.0302419354839</v>
      </c>
      <c r="J18">
        <f t="shared" si="6"/>
        <v>56.0302419354839</v>
      </c>
      <c r="K18">
        <f t="shared" si="7"/>
        <v>2.507558981458305</v>
      </c>
      <c r="L18">
        <f t="shared" si="8"/>
        <v>4.0350462515944</v>
      </c>
      <c r="M18">
        <f t="shared" si="9"/>
        <v>-4.779061071245</v>
      </c>
      <c r="N18" s="1">
        <v>1</v>
      </c>
      <c r="P18">
        <f t="shared" si="10"/>
        <v>833</v>
      </c>
      <c r="Q18">
        <f t="shared" si="11"/>
        <v>502</v>
      </c>
      <c r="R18">
        <f t="shared" si="12"/>
        <v>824.1802628709634</v>
      </c>
      <c r="S18">
        <f t="shared" si="13"/>
        <v>510.81973712903675</v>
      </c>
      <c r="T18">
        <f t="shared" si="14"/>
        <v>0.09438197749887901</v>
      </c>
      <c r="U18">
        <f t="shared" si="15"/>
        <v>0.15228026125713248</v>
      </c>
      <c r="V18">
        <f t="shared" si="16"/>
        <v>0.2466622387560115</v>
      </c>
      <c r="W18" s="1">
        <v>1</v>
      </c>
      <c r="Y18">
        <f t="shared" si="17"/>
        <v>773</v>
      </c>
      <c r="Z18">
        <f t="shared" si="18"/>
        <v>492</v>
      </c>
      <c r="AA18">
        <f t="shared" si="19"/>
        <v>780.9648183758567</v>
      </c>
      <c r="AB18">
        <f t="shared" si="20"/>
        <v>484.03518162414343</v>
      </c>
      <c r="AC18">
        <f t="shared" si="21"/>
        <v>0.08123071650310006</v>
      </c>
      <c r="AD18">
        <f t="shared" si="22"/>
        <v>0.13106140662651816</v>
      </c>
      <c r="AE18">
        <f t="shared" si="23"/>
        <v>0.2122921231296182</v>
      </c>
      <c r="AF18" s="1">
        <v>1</v>
      </c>
      <c r="AG18" s="4"/>
      <c r="AI18">
        <f t="shared" si="24"/>
        <v>758</v>
      </c>
      <c r="AJ18">
        <f t="shared" si="25"/>
        <v>492</v>
      </c>
      <c r="AK18">
        <f t="shared" si="26"/>
        <v>771.7043659840481</v>
      </c>
      <c r="AL18">
        <f t="shared" si="27"/>
        <v>478.295634015952</v>
      </c>
      <c r="AM18">
        <f t="shared" si="28"/>
        <v>0.24336994230328918</v>
      </c>
      <c r="AN18">
        <f t="shared" si="29"/>
        <v>0.39266435582489306</v>
      </c>
      <c r="AO18">
        <f t="shared" si="30"/>
        <v>0.6360342981281822</v>
      </c>
    </row>
    <row r="19" spans="1:41" ht="12.75">
      <c r="A19" t="s">
        <v>41</v>
      </c>
      <c r="B19">
        <v>1344</v>
      </c>
      <c r="C19">
        <v>683</v>
      </c>
      <c r="D19">
        <f t="shared" si="0"/>
        <v>2027</v>
      </c>
      <c r="E19">
        <f t="shared" si="1"/>
        <v>0.43935926773455375</v>
      </c>
      <c r="F19">
        <f t="shared" si="2"/>
        <v>0.3592845870594424</v>
      </c>
      <c r="G19">
        <f t="shared" si="3"/>
        <v>0.4086693548387097</v>
      </c>
      <c r="H19">
        <f t="shared" si="4"/>
        <v>1250.1195564516129</v>
      </c>
      <c r="I19">
        <f t="shared" si="5"/>
        <v>776.8804435483871</v>
      </c>
      <c r="J19">
        <f t="shared" si="6"/>
        <v>93.88044354838712</v>
      </c>
      <c r="K19">
        <f t="shared" si="7"/>
        <v>7.050155831381906</v>
      </c>
      <c r="L19">
        <f t="shared" si="8"/>
        <v>11.34477995170818</v>
      </c>
      <c r="M19">
        <f t="shared" si="9"/>
        <v>-8.007468067511137</v>
      </c>
      <c r="N19" s="1">
        <v>1</v>
      </c>
      <c r="P19">
        <f t="shared" si="10"/>
        <v>869</v>
      </c>
      <c r="Q19">
        <f t="shared" si="11"/>
        <v>463</v>
      </c>
      <c r="R19">
        <f t="shared" si="12"/>
        <v>822.3281723926016</v>
      </c>
      <c r="S19">
        <f t="shared" si="13"/>
        <v>509.6718276073984</v>
      </c>
      <c r="T19">
        <f t="shared" si="14"/>
        <v>2.6488931856450595</v>
      </c>
      <c r="U19">
        <f t="shared" si="15"/>
        <v>4.273847158553636</v>
      </c>
      <c r="V19">
        <f t="shared" si="16"/>
        <v>6.922740344198695</v>
      </c>
      <c r="W19" s="1">
        <v>1</v>
      </c>
      <c r="Y19">
        <f t="shared" si="17"/>
        <v>809</v>
      </c>
      <c r="Z19">
        <f t="shared" si="18"/>
        <v>453</v>
      </c>
      <c r="AA19">
        <f t="shared" si="19"/>
        <v>779.1127278974949</v>
      </c>
      <c r="AB19">
        <f t="shared" si="20"/>
        <v>482.88727210250516</v>
      </c>
      <c r="AC19">
        <f t="shared" si="21"/>
        <v>1.1464952397064443</v>
      </c>
      <c r="AD19">
        <f t="shared" si="22"/>
        <v>1.8498086102786502</v>
      </c>
      <c r="AE19">
        <f t="shared" si="23"/>
        <v>2.9963038499850945</v>
      </c>
      <c r="AF19" s="1">
        <v>1</v>
      </c>
      <c r="AG19" s="4"/>
      <c r="AI19">
        <f t="shared" si="24"/>
        <v>794</v>
      </c>
      <c r="AJ19">
        <f t="shared" si="25"/>
        <v>453</v>
      </c>
      <c r="AK19">
        <f t="shared" si="26"/>
        <v>769.8522755056864</v>
      </c>
      <c r="AL19">
        <f t="shared" si="27"/>
        <v>477.1477244943137</v>
      </c>
      <c r="AM19">
        <f t="shared" si="28"/>
        <v>0.7574344024251256</v>
      </c>
      <c r="AN19">
        <f t="shared" si="29"/>
        <v>1.222079805308235</v>
      </c>
      <c r="AO19">
        <f t="shared" si="30"/>
        <v>1.9795142077333605</v>
      </c>
    </row>
    <row r="20" spans="1:41" ht="12.75">
      <c r="A20" t="s">
        <v>42</v>
      </c>
      <c r="B20">
        <v>1092</v>
      </c>
      <c r="C20">
        <v>908</v>
      </c>
      <c r="D20">
        <f t="shared" si="0"/>
        <v>2000</v>
      </c>
      <c r="E20">
        <f t="shared" si="1"/>
        <v>0.35697940503432496</v>
      </c>
      <c r="F20">
        <f t="shared" si="2"/>
        <v>0.477643345607575</v>
      </c>
      <c r="G20">
        <f t="shared" si="3"/>
        <v>0.4032258064516129</v>
      </c>
      <c r="H20">
        <f t="shared" si="4"/>
        <v>1233.467741935484</v>
      </c>
      <c r="I20">
        <f t="shared" si="5"/>
        <v>766.5322580645161</v>
      </c>
      <c r="J20">
        <f t="shared" si="6"/>
        <v>141.4677419354839</v>
      </c>
      <c r="K20">
        <f t="shared" si="7"/>
        <v>16.225087473241313</v>
      </c>
      <c r="L20">
        <f t="shared" si="8"/>
        <v>26.10864943747774</v>
      </c>
      <c r="M20">
        <f t="shared" si="9"/>
        <v>12.066394057325002</v>
      </c>
      <c r="O20">
        <v>1</v>
      </c>
      <c r="P20">
        <f t="shared" si="10"/>
        <v>662</v>
      </c>
      <c r="Q20">
        <f t="shared" si="11"/>
        <v>468</v>
      </c>
      <c r="R20">
        <f t="shared" si="12"/>
        <v>697.6207468495794</v>
      </c>
      <c r="S20">
        <f t="shared" si="13"/>
        <v>432.3792531504206</v>
      </c>
      <c r="T20">
        <f t="shared" si="14"/>
        <v>1.8188071553947165</v>
      </c>
      <c r="U20">
        <f t="shared" si="15"/>
        <v>2.9345478463102963</v>
      </c>
      <c r="V20">
        <f t="shared" si="16"/>
        <v>4.753355001705013</v>
      </c>
      <c r="X20">
        <v>1</v>
      </c>
      <c r="Y20">
        <f t="shared" si="17"/>
        <v>692</v>
      </c>
      <c r="Z20">
        <f t="shared" si="18"/>
        <v>478</v>
      </c>
      <c r="AA20">
        <f t="shared" si="19"/>
        <v>722.315286561069</v>
      </c>
      <c r="AB20">
        <f t="shared" si="20"/>
        <v>447.68471343893106</v>
      </c>
      <c r="AC20">
        <f t="shared" si="21"/>
        <v>1.2723205729940363</v>
      </c>
      <c r="AD20">
        <f t="shared" si="22"/>
        <v>2.0528210405493126</v>
      </c>
      <c r="AE20">
        <f t="shared" si="23"/>
        <v>3.325141613543349</v>
      </c>
      <c r="AF20" s="1"/>
      <c r="AG20" s="4">
        <v>1</v>
      </c>
      <c r="AH20">
        <v>1</v>
      </c>
      <c r="AI20">
        <f t="shared" si="24"/>
        <v>692</v>
      </c>
      <c r="AJ20">
        <f t="shared" si="25"/>
        <v>478</v>
      </c>
      <c r="AK20">
        <f t="shared" si="26"/>
        <v>722.315286561069</v>
      </c>
      <c r="AL20">
        <f t="shared" si="27"/>
        <v>447.68471343893106</v>
      </c>
      <c r="AM20">
        <f t="shared" si="28"/>
        <v>1.2723205729940363</v>
      </c>
      <c r="AN20">
        <f t="shared" si="29"/>
        <v>2.0528210405493126</v>
      </c>
      <c r="AO20">
        <f t="shared" si="30"/>
        <v>3.325141613543349</v>
      </c>
    </row>
    <row r="21" spans="1:41" ht="12.75">
      <c r="A21" t="s">
        <v>43</v>
      </c>
      <c r="B21">
        <v>1071</v>
      </c>
      <c r="C21">
        <v>900</v>
      </c>
      <c r="D21">
        <f t="shared" si="0"/>
        <v>1971</v>
      </c>
      <c r="E21">
        <f t="shared" si="1"/>
        <v>0.3501144164759725</v>
      </c>
      <c r="F21">
        <f t="shared" si="2"/>
        <v>0.47343503419253025</v>
      </c>
      <c r="G21">
        <f t="shared" si="3"/>
        <v>0.39737903225806454</v>
      </c>
      <c r="H21">
        <f t="shared" si="4"/>
        <v>1215.5824596774194</v>
      </c>
      <c r="I21">
        <f t="shared" si="5"/>
        <v>755.4175403225806</v>
      </c>
      <c r="J21">
        <f t="shared" si="6"/>
        <v>144.58245967741937</v>
      </c>
      <c r="K21">
        <f t="shared" si="7"/>
        <v>17.196766438962882</v>
      </c>
      <c r="L21">
        <f t="shared" si="8"/>
        <v>27.67222963534322</v>
      </c>
      <c r="M21">
        <f t="shared" si="9"/>
        <v>12.332061771655772</v>
      </c>
      <c r="O21">
        <v>1</v>
      </c>
      <c r="P21">
        <f t="shared" si="10"/>
        <v>641</v>
      </c>
      <c r="Q21">
        <f t="shared" si="11"/>
        <v>460</v>
      </c>
      <c r="R21">
        <f t="shared" si="12"/>
        <v>679.7172055587496</v>
      </c>
      <c r="S21">
        <f t="shared" si="13"/>
        <v>421.28279444125053</v>
      </c>
      <c r="T21">
        <f t="shared" si="14"/>
        <v>2.205361279690169</v>
      </c>
      <c r="U21">
        <f t="shared" si="15"/>
        <v>3.558232204252778</v>
      </c>
      <c r="V21">
        <f t="shared" si="16"/>
        <v>5.763593483942947</v>
      </c>
      <c r="X21">
        <v>1</v>
      </c>
      <c r="Y21">
        <f t="shared" si="17"/>
        <v>671</v>
      </c>
      <c r="Z21">
        <f t="shared" si="18"/>
        <v>470</v>
      </c>
      <c r="AA21">
        <f t="shared" si="19"/>
        <v>704.4117452702391</v>
      </c>
      <c r="AB21">
        <f t="shared" si="20"/>
        <v>436.588254729761</v>
      </c>
      <c r="AC21">
        <f t="shared" si="21"/>
        <v>1.5847900457353539</v>
      </c>
      <c r="AD21">
        <f t="shared" si="22"/>
        <v>2.5569737845887146</v>
      </c>
      <c r="AE21">
        <f t="shared" si="23"/>
        <v>4.141763830324068</v>
      </c>
      <c r="AF21" s="1"/>
      <c r="AG21" s="4">
        <v>1</v>
      </c>
      <c r="AH21">
        <v>1</v>
      </c>
      <c r="AI21">
        <f t="shared" si="24"/>
        <v>671</v>
      </c>
      <c r="AJ21">
        <f t="shared" si="25"/>
        <v>470</v>
      </c>
      <c r="AK21">
        <f t="shared" si="26"/>
        <v>704.4117452702391</v>
      </c>
      <c r="AL21">
        <f t="shared" si="27"/>
        <v>436.588254729761</v>
      </c>
      <c r="AM21">
        <f t="shared" si="28"/>
        <v>1.5847900457353539</v>
      </c>
      <c r="AN21">
        <f t="shared" si="29"/>
        <v>2.5569737845887146</v>
      </c>
      <c r="AO21">
        <f t="shared" si="30"/>
        <v>4.141763830324068</v>
      </c>
    </row>
    <row r="22" spans="1:41" ht="12.75">
      <c r="A22" t="s">
        <v>44</v>
      </c>
      <c r="B22">
        <v>1077</v>
      </c>
      <c r="C22">
        <v>893</v>
      </c>
      <c r="D22">
        <f t="shared" si="0"/>
        <v>1970</v>
      </c>
      <c r="E22">
        <f t="shared" si="1"/>
        <v>0.35207584177835893</v>
      </c>
      <c r="F22">
        <f t="shared" si="2"/>
        <v>0.46975276170436614</v>
      </c>
      <c r="G22">
        <f t="shared" si="3"/>
        <v>0.3971774193548387</v>
      </c>
      <c r="H22">
        <f t="shared" si="4"/>
        <v>1214.9657258064515</v>
      </c>
      <c r="I22">
        <f t="shared" si="5"/>
        <v>755.0342741935483</v>
      </c>
      <c r="J22">
        <f t="shared" si="6"/>
        <v>137.96572580645147</v>
      </c>
      <c r="K22">
        <f t="shared" si="7"/>
        <v>15.66673124434559</v>
      </c>
      <c r="L22">
        <f t="shared" si="8"/>
        <v>25.21016879350508</v>
      </c>
      <c r="M22">
        <f t="shared" si="9"/>
        <v>11.76769199260072</v>
      </c>
      <c r="O22">
        <v>1</v>
      </c>
      <c r="P22">
        <f t="shared" si="10"/>
        <v>647</v>
      </c>
      <c r="Q22">
        <f t="shared" si="11"/>
        <v>453</v>
      </c>
      <c r="R22">
        <f t="shared" si="12"/>
        <v>679.0998420659623</v>
      </c>
      <c r="S22">
        <f t="shared" si="13"/>
        <v>420.90015793403774</v>
      </c>
      <c r="T22">
        <f t="shared" si="14"/>
        <v>1.5173024595691769</v>
      </c>
      <c r="U22">
        <f t="shared" si="15"/>
        <v>2.4480861820470063</v>
      </c>
      <c r="V22">
        <f t="shared" si="16"/>
        <v>3.965388641616183</v>
      </c>
      <c r="X22">
        <v>1</v>
      </c>
      <c r="Y22">
        <f t="shared" si="17"/>
        <v>677</v>
      </c>
      <c r="Z22">
        <f t="shared" si="18"/>
        <v>463</v>
      </c>
      <c r="AA22">
        <f t="shared" si="19"/>
        <v>703.7943817774518</v>
      </c>
      <c r="AB22">
        <f t="shared" si="20"/>
        <v>436.20561822254825</v>
      </c>
      <c r="AC22">
        <f t="shared" si="21"/>
        <v>1.0200975077730334</v>
      </c>
      <c r="AD22">
        <f t="shared" si="22"/>
        <v>1.645872645476914</v>
      </c>
      <c r="AE22">
        <f t="shared" si="23"/>
        <v>2.6659701532499476</v>
      </c>
      <c r="AF22" s="1"/>
      <c r="AG22" s="4">
        <v>1</v>
      </c>
      <c r="AH22">
        <v>1</v>
      </c>
      <c r="AI22">
        <f t="shared" si="24"/>
        <v>677</v>
      </c>
      <c r="AJ22">
        <f t="shared" si="25"/>
        <v>463</v>
      </c>
      <c r="AK22">
        <f t="shared" si="26"/>
        <v>703.7943817774518</v>
      </c>
      <c r="AL22">
        <f t="shared" si="27"/>
        <v>436.20561822254825</v>
      </c>
      <c r="AM22">
        <f t="shared" si="28"/>
        <v>1.0200975077730334</v>
      </c>
      <c r="AN22">
        <f t="shared" si="29"/>
        <v>1.645872645476914</v>
      </c>
      <c r="AO22">
        <f t="shared" si="30"/>
        <v>2.6659701532499476</v>
      </c>
    </row>
    <row r="23" spans="1:41" ht="12.75">
      <c r="A23" t="s">
        <v>45</v>
      </c>
      <c r="B23">
        <v>1021</v>
      </c>
      <c r="C23">
        <v>885</v>
      </c>
      <c r="D23">
        <f t="shared" si="0"/>
        <v>1906</v>
      </c>
      <c r="E23">
        <f t="shared" si="1"/>
        <v>0.33376920562275253</v>
      </c>
      <c r="F23">
        <f t="shared" si="2"/>
        <v>0.4655444502893214</v>
      </c>
      <c r="G23">
        <f t="shared" si="3"/>
        <v>0.3842741935483871</v>
      </c>
      <c r="H23">
        <f t="shared" si="4"/>
        <v>1175.4947580645162</v>
      </c>
      <c r="I23">
        <f t="shared" si="5"/>
        <v>730.5052419354839</v>
      </c>
      <c r="J23">
        <f t="shared" si="6"/>
        <v>154.4947580645162</v>
      </c>
      <c r="K23">
        <f t="shared" si="7"/>
        <v>20.305177973497504</v>
      </c>
      <c r="L23">
        <f t="shared" si="8"/>
        <v>32.67413962174059</v>
      </c>
      <c r="M23">
        <f t="shared" si="9"/>
        <v>13.177524466656887</v>
      </c>
      <c r="O23">
        <v>1</v>
      </c>
      <c r="P23">
        <f t="shared" si="10"/>
        <v>591</v>
      </c>
      <c r="Q23">
        <f t="shared" si="11"/>
        <v>445</v>
      </c>
      <c r="R23">
        <f t="shared" si="12"/>
        <v>639.588578527579</v>
      </c>
      <c r="S23">
        <f t="shared" si="13"/>
        <v>396.411421472421</v>
      </c>
      <c r="T23">
        <f t="shared" si="14"/>
        <v>3.69120094165176</v>
      </c>
      <c r="U23">
        <f t="shared" si="15"/>
        <v>5.955554848953711</v>
      </c>
      <c r="V23">
        <f t="shared" si="16"/>
        <v>9.646755790605472</v>
      </c>
      <c r="X23">
        <v>1</v>
      </c>
      <c r="Y23">
        <f t="shared" si="17"/>
        <v>621</v>
      </c>
      <c r="Z23">
        <f t="shared" si="18"/>
        <v>455</v>
      </c>
      <c r="AA23">
        <f t="shared" si="19"/>
        <v>664.2831182390686</v>
      </c>
      <c r="AB23">
        <f t="shared" si="20"/>
        <v>411.71688176093147</v>
      </c>
      <c r="AC23">
        <f t="shared" si="21"/>
        <v>2.820225703557567</v>
      </c>
      <c r="AD23">
        <f t="shared" si="22"/>
        <v>4.550282991759896</v>
      </c>
      <c r="AE23">
        <f t="shared" si="23"/>
        <v>7.370508695317463</v>
      </c>
      <c r="AF23" s="1"/>
      <c r="AG23" s="4">
        <v>1</v>
      </c>
      <c r="AH23">
        <v>1</v>
      </c>
      <c r="AI23">
        <f t="shared" si="24"/>
        <v>621</v>
      </c>
      <c r="AJ23">
        <f t="shared" si="25"/>
        <v>455</v>
      </c>
      <c r="AK23">
        <f t="shared" si="26"/>
        <v>664.2831182390686</v>
      </c>
      <c r="AL23">
        <f t="shared" si="27"/>
        <v>411.71688176093147</v>
      </c>
      <c r="AM23">
        <f t="shared" si="28"/>
        <v>2.820225703557567</v>
      </c>
      <c r="AN23">
        <f t="shared" si="29"/>
        <v>4.550282991759896</v>
      </c>
      <c r="AO23">
        <f t="shared" si="30"/>
        <v>7.370508695317463</v>
      </c>
    </row>
    <row r="24" spans="1:41" ht="12.75">
      <c r="A24" t="s">
        <v>46</v>
      </c>
      <c r="B24">
        <v>1251</v>
      </c>
      <c r="C24">
        <v>643</v>
      </c>
      <c r="D24">
        <f t="shared" si="0"/>
        <v>1894</v>
      </c>
      <c r="E24">
        <f t="shared" si="1"/>
        <v>0.40895717554756456</v>
      </c>
      <c r="F24">
        <f t="shared" si="2"/>
        <v>0.33824302998421885</v>
      </c>
      <c r="G24">
        <f t="shared" si="3"/>
        <v>0.3818548387096774</v>
      </c>
      <c r="H24">
        <f t="shared" si="4"/>
        <v>1168.093951612903</v>
      </c>
      <c r="I24">
        <f t="shared" si="5"/>
        <v>725.9060483870967</v>
      </c>
      <c r="J24">
        <f t="shared" si="6"/>
        <v>82.90604838709692</v>
      </c>
      <c r="K24">
        <f t="shared" si="7"/>
        <v>5.88429796222543</v>
      </c>
      <c r="L24">
        <f t="shared" si="8"/>
        <v>9.468736173828296</v>
      </c>
      <c r="M24">
        <f t="shared" si="9"/>
        <v>-7.071414556334571</v>
      </c>
      <c r="N24" s="1">
        <v>1</v>
      </c>
      <c r="P24">
        <f t="shared" si="10"/>
        <v>776</v>
      </c>
      <c r="Q24">
        <f t="shared" si="11"/>
        <v>423</v>
      </c>
      <c r="R24">
        <f t="shared" si="12"/>
        <v>740.2188278518989</v>
      </c>
      <c r="S24">
        <f t="shared" si="13"/>
        <v>458.7811721481012</v>
      </c>
      <c r="T24">
        <f t="shared" si="14"/>
        <v>1.7296132334372354</v>
      </c>
      <c r="U24">
        <f t="shared" si="15"/>
        <v>2.790638234558489</v>
      </c>
      <c r="V24">
        <f t="shared" si="16"/>
        <v>4.520251467995724</v>
      </c>
      <c r="W24" s="1">
        <v>1</v>
      </c>
      <c r="Y24">
        <f t="shared" si="17"/>
        <v>716</v>
      </c>
      <c r="Z24">
        <f t="shared" si="18"/>
        <v>413</v>
      </c>
      <c r="AA24">
        <f t="shared" si="19"/>
        <v>697.0033833567923</v>
      </c>
      <c r="AB24">
        <f t="shared" si="20"/>
        <v>431.99661664320786</v>
      </c>
      <c r="AC24">
        <f t="shared" si="21"/>
        <v>0.5177470475839417</v>
      </c>
      <c r="AD24">
        <f t="shared" si="22"/>
        <v>0.8353571069447765</v>
      </c>
      <c r="AE24">
        <f t="shared" si="23"/>
        <v>1.3531041545287184</v>
      </c>
      <c r="AF24" s="1">
        <v>1</v>
      </c>
      <c r="AG24" s="4"/>
      <c r="AI24">
        <f t="shared" si="24"/>
        <v>701</v>
      </c>
      <c r="AJ24">
        <f t="shared" si="25"/>
        <v>413</v>
      </c>
      <c r="AK24">
        <f t="shared" si="26"/>
        <v>687.7429309649837</v>
      </c>
      <c r="AL24">
        <f t="shared" si="27"/>
        <v>426.2570690350164</v>
      </c>
      <c r="AM24">
        <f t="shared" si="28"/>
        <v>0.25554589002113265</v>
      </c>
      <c r="AN24">
        <f t="shared" si="29"/>
        <v>0.4123095947641705</v>
      </c>
      <c r="AO24">
        <f t="shared" si="30"/>
        <v>0.6678554847853031</v>
      </c>
    </row>
    <row r="25" spans="1:41" ht="12.75">
      <c r="A25" t="s">
        <v>47</v>
      </c>
      <c r="B25">
        <v>1029</v>
      </c>
      <c r="C25">
        <v>841</v>
      </c>
      <c r="D25">
        <f t="shared" si="0"/>
        <v>1870</v>
      </c>
      <c r="E25">
        <f t="shared" si="1"/>
        <v>0.33638443935926776</v>
      </c>
      <c r="F25">
        <f t="shared" si="2"/>
        <v>0.4423987375065755</v>
      </c>
      <c r="G25">
        <f t="shared" si="3"/>
        <v>0.37701612903225806</v>
      </c>
      <c r="H25">
        <f t="shared" si="4"/>
        <v>1153.2923387096773</v>
      </c>
      <c r="I25">
        <f t="shared" si="5"/>
        <v>716.7076612903226</v>
      </c>
      <c r="J25">
        <f t="shared" si="6"/>
        <v>124.29233870967732</v>
      </c>
      <c r="K25">
        <f t="shared" si="7"/>
        <v>13.395203404546402</v>
      </c>
      <c r="L25">
        <f t="shared" si="8"/>
        <v>21.55493277985662</v>
      </c>
      <c r="M25">
        <f t="shared" si="9"/>
        <v>10.601429814730773</v>
      </c>
      <c r="O25">
        <v>1</v>
      </c>
      <c r="P25">
        <f t="shared" si="10"/>
        <v>599</v>
      </c>
      <c r="Q25">
        <f t="shared" si="11"/>
        <v>401</v>
      </c>
      <c r="R25">
        <f t="shared" si="12"/>
        <v>617.3634927872384</v>
      </c>
      <c r="S25">
        <f t="shared" si="13"/>
        <v>382.6365072127616</v>
      </c>
      <c r="T25">
        <f t="shared" si="14"/>
        <v>0.5462225597832256</v>
      </c>
      <c r="U25">
        <f t="shared" si="15"/>
        <v>0.8813008194208956</v>
      </c>
      <c r="V25">
        <f t="shared" si="16"/>
        <v>1.4275233792041213</v>
      </c>
      <c r="X25">
        <v>1</v>
      </c>
      <c r="Y25">
        <f t="shared" si="17"/>
        <v>629</v>
      </c>
      <c r="Z25">
        <f t="shared" si="18"/>
        <v>411</v>
      </c>
      <c r="AA25">
        <f t="shared" si="19"/>
        <v>642.058032498728</v>
      </c>
      <c r="AB25">
        <f t="shared" si="20"/>
        <v>397.9419675012721</v>
      </c>
      <c r="AC25">
        <f t="shared" si="21"/>
        <v>0.2655713410737143</v>
      </c>
      <c r="AD25">
        <f t="shared" si="22"/>
        <v>0.4284851226134866</v>
      </c>
      <c r="AE25">
        <f t="shared" si="23"/>
        <v>0.6940564636872009</v>
      </c>
      <c r="AF25" s="1"/>
      <c r="AG25" s="4">
        <v>1</v>
      </c>
      <c r="AH25">
        <v>1</v>
      </c>
      <c r="AI25">
        <f t="shared" si="24"/>
        <v>629</v>
      </c>
      <c r="AJ25">
        <f t="shared" si="25"/>
        <v>411</v>
      </c>
      <c r="AK25">
        <f t="shared" si="26"/>
        <v>642.058032498728</v>
      </c>
      <c r="AL25">
        <f t="shared" si="27"/>
        <v>397.9419675012721</v>
      </c>
      <c r="AM25">
        <f t="shared" si="28"/>
        <v>0.2655713410737143</v>
      </c>
      <c r="AN25">
        <f t="shared" si="29"/>
        <v>0.4284851226134866</v>
      </c>
      <c r="AO25">
        <f t="shared" si="30"/>
        <v>0.6940564636872009</v>
      </c>
    </row>
    <row r="26" spans="1:41" ht="12.75">
      <c r="A26" t="s">
        <v>48</v>
      </c>
      <c r="B26">
        <v>1036</v>
      </c>
      <c r="C26">
        <v>821</v>
      </c>
      <c r="D26">
        <f t="shared" si="0"/>
        <v>1857</v>
      </c>
      <c r="E26">
        <f t="shared" si="1"/>
        <v>0.33867276887871856</v>
      </c>
      <c r="F26">
        <f t="shared" si="2"/>
        <v>0.4318779589689637</v>
      </c>
      <c r="G26">
        <f t="shared" si="3"/>
        <v>0.3743951612903226</v>
      </c>
      <c r="H26">
        <f t="shared" si="4"/>
        <v>1145.2747983870968</v>
      </c>
      <c r="I26">
        <f t="shared" si="5"/>
        <v>711.7252016129032</v>
      </c>
      <c r="J26">
        <f t="shared" si="6"/>
        <v>109.27479838709678</v>
      </c>
      <c r="K26">
        <f t="shared" si="7"/>
        <v>10.42630256018666</v>
      </c>
      <c r="L26">
        <f t="shared" si="8"/>
        <v>16.777516849874274</v>
      </c>
      <c r="M26">
        <f t="shared" si="9"/>
        <v>9.320519009024514</v>
      </c>
      <c r="O26">
        <v>1</v>
      </c>
      <c r="P26">
        <f t="shared" si="10"/>
        <v>606</v>
      </c>
      <c r="Q26">
        <f t="shared" si="11"/>
        <v>381</v>
      </c>
      <c r="R26">
        <f t="shared" si="12"/>
        <v>609.3377673810044</v>
      </c>
      <c r="S26">
        <f t="shared" si="13"/>
        <v>377.6622326189957</v>
      </c>
      <c r="T26">
        <f t="shared" si="14"/>
        <v>0.018283276839347388</v>
      </c>
      <c r="U26">
        <f t="shared" si="15"/>
        <v>0.02949908708752369</v>
      </c>
      <c r="V26">
        <f t="shared" si="16"/>
        <v>0.047782363926871074</v>
      </c>
      <c r="X26">
        <v>1</v>
      </c>
      <c r="Y26">
        <f t="shared" si="17"/>
        <v>636</v>
      </c>
      <c r="Z26">
        <f t="shared" si="18"/>
        <v>391</v>
      </c>
      <c r="AA26">
        <f t="shared" si="19"/>
        <v>634.0323070924939</v>
      </c>
      <c r="AB26">
        <f t="shared" si="20"/>
        <v>392.96769290750615</v>
      </c>
      <c r="AC26">
        <f t="shared" si="21"/>
        <v>0.0061066531388678435</v>
      </c>
      <c r="AD26">
        <f t="shared" si="22"/>
        <v>0.009852757486507466</v>
      </c>
      <c r="AE26">
        <f t="shared" si="23"/>
        <v>0.01595941062537531</v>
      </c>
      <c r="AF26" s="1"/>
      <c r="AG26" s="4">
        <v>1</v>
      </c>
      <c r="AH26">
        <v>1</v>
      </c>
      <c r="AI26">
        <f t="shared" si="24"/>
        <v>636</v>
      </c>
      <c r="AJ26">
        <f t="shared" si="25"/>
        <v>391</v>
      </c>
      <c r="AK26">
        <f t="shared" si="26"/>
        <v>634.0323070924939</v>
      </c>
      <c r="AL26">
        <f t="shared" si="27"/>
        <v>392.96769290750615</v>
      </c>
      <c r="AM26">
        <f t="shared" si="28"/>
        <v>0.0061066531388678435</v>
      </c>
      <c r="AN26">
        <f t="shared" si="29"/>
        <v>0.009852757486507466</v>
      </c>
      <c r="AO26">
        <f t="shared" si="30"/>
        <v>0.01595941062537531</v>
      </c>
    </row>
    <row r="27" spans="1:41" ht="12.75">
      <c r="A27" t="s">
        <v>49</v>
      </c>
      <c r="B27">
        <v>1167</v>
      </c>
      <c r="C27">
        <v>630</v>
      </c>
      <c r="D27">
        <f t="shared" si="0"/>
        <v>1797</v>
      </c>
      <c r="E27">
        <f t="shared" si="1"/>
        <v>0.381497221314155</v>
      </c>
      <c r="F27">
        <f t="shared" si="2"/>
        <v>0.33140452393477116</v>
      </c>
      <c r="G27">
        <f t="shared" si="3"/>
        <v>0.3622983870967742</v>
      </c>
      <c r="H27">
        <f t="shared" si="4"/>
        <v>1108.2707661290324</v>
      </c>
      <c r="I27">
        <f t="shared" si="5"/>
        <v>688.7292338709677</v>
      </c>
      <c r="J27">
        <f t="shared" si="6"/>
        <v>58.72923387096762</v>
      </c>
      <c r="K27">
        <f t="shared" si="7"/>
        <v>3.112166283261179</v>
      </c>
      <c r="L27">
        <f t="shared" si="8"/>
        <v>5.007951951865307</v>
      </c>
      <c r="M27">
        <f t="shared" si="9"/>
        <v>-5.009269737938382</v>
      </c>
      <c r="N27" s="1">
        <v>1</v>
      </c>
      <c r="P27">
        <f t="shared" si="10"/>
        <v>692</v>
      </c>
      <c r="Q27">
        <f t="shared" si="11"/>
        <v>410</v>
      </c>
      <c r="R27">
        <f t="shared" si="12"/>
        <v>680.3345690515367</v>
      </c>
      <c r="S27">
        <f t="shared" si="13"/>
        <v>421.66543094846327</v>
      </c>
      <c r="T27">
        <f t="shared" si="14"/>
        <v>0.20002258506881207</v>
      </c>
      <c r="U27">
        <f t="shared" si="15"/>
        <v>0.3227257186041339</v>
      </c>
      <c r="V27">
        <f t="shared" si="16"/>
        <v>0.522748303672946</v>
      </c>
      <c r="W27" s="1">
        <v>1</v>
      </c>
      <c r="Y27">
        <f t="shared" si="17"/>
        <v>632</v>
      </c>
      <c r="Z27">
        <f t="shared" si="18"/>
        <v>400</v>
      </c>
      <c r="AA27">
        <f t="shared" si="19"/>
        <v>637.11912455643</v>
      </c>
      <c r="AB27">
        <f t="shared" si="20"/>
        <v>394.88087544356995</v>
      </c>
      <c r="AC27">
        <f t="shared" si="21"/>
        <v>0.041131140495099264</v>
      </c>
      <c r="AD27">
        <f t="shared" si="22"/>
        <v>0.06636289031422093</v>
      </c>
      <c r="AE27">
        <f t="shared" si="23"/>
        <v>0.1074940308093202</v>
      </c>
      <c r="AF27" s="1">
        <v>1</v>
      </c>
      <c r="AG27" s="4"/>
      <c r="AI27">
        <f t="shared" si="24"/>
        <v>617</v>
      </c>
      <c r="AJ27">
        <f t="shared" si="25"/>
        <v>400</v>
      </c>
      <c r="AK27">
        <f t="shared" si="26"/>
        <v>627.8586721646215</v>
      </c>
      <c r="AL27">
        <f t="shared" si="27"/>
        <v>389.14132783537855</v>
      </c>
      <c r="AM27">
        <f t="shared" si="28"/>
        <v>0.18779825206875397</v>
      </c>
      <c r="AN27">
        <f t="shared" si="29"/>
        <v>0.30300241260574984</v>
      </c>
      <c r="AO27">
        <f t="shared" si="30"/>
        <v>0.4908006646745038</v>
      </c>
    </row>
    <row r="28" spans="1:41" ht="12.75">
      <c r="A28" t="s">
        <v>50</v>
      </c>
      <c r="B28">
        <v>1168</v>
      </c>
      <c r="C28">
        <v>627</v>
      </c>
      <c r="D28">
        <f t="shared" si="0"/>
        <v>1795</v>
      </c>
      <c r="E28">
        <f t="shared" si="1"/>
        <v>0.38182412553121936</v>
      </c>
      <c r="F28">
        <f t="shared" si="2"/>
        <v>0.3298264071541294</v>
      </c>
      <c r="G28">
        <f t="shared" si="3"/>
        <v>0.36189516129032256</v>
      </c>
      <c r="H28">
        <f t="shared" si="4"/>
        <v>1107.0372983870968</v>
      </c>
      <c r="I28">
        <f t="shared" si="5"/>
        <v>687.9627016129032</v>
      </c>
      <c r="J28">
        <f t="shared" si="6"/>
        <v>60.962701612903174</v>
      </c>
      <c r="K28">
        <f t="shared" si="7"/>
        <v>3.357114519410112</v>
      </c>
      <c r="L28">
        <f t="shared" si="8"/>
        <v>5.40211115985036</v>
      </c>
      <c r="M28">
        <f t="shared" si="9"/>
        <v>-5.199771837708994</v>
      </c>
      <c r="N28" s="1">
        <v>1</v>
      </c>
      <c r="P28">
        <f t="shared" si="10"/>
        <v>693</v>
      </c>
      <c r="Q28">
        <f t="shared" si="11"/>
        <v>407</v>
      </c>
      <c r="R28">
        <f t="shared" si="12"/>
        <v>679.0998420659623</v>
      </c>
      <c r="S28">
        <f t="shared" si="13"/>
        <v>420.90015793403774</v>
      </c>
      <c r="T28">
        <f t="shared" si="14"/>
        <v>0.2845154403267014</v>
      </c>
      <c r="U28">
        <f t="shared" si="15"/>
        <v>0.4590504112414047</v>
      </c>
      <c r="V28">
        <f t="shared" si="16"/>
        <v>0.7435658515681061</v>
      </c>
      <c r="W28" s="1">
        <v>1</v>
      </c>
      <c r="Y28">
        <f t="shared" si="17"/>
        <v>633</v>
      </c>
      <c r="Z28">
        <f t="shared" si="18"/>
        <v>397</v>
      </c>
      <c r="AA28">
        <f t="shared" si="19"/>
        <v>635.8843975708556</v>
      </c>
      <c r="AB28">
        <f t="shared" si="20"/>
        <v>394.1156024291445</v>
      </c>
      <c r="AC28">
        <f t="shared" si="21"/>
        <v>0.013083745062058798</v>
      </c>
      <c r="AD28">
        <f t="shared" si="22"/>
        <v>0.021109921290804558</v>
      </c>
      <c r="AE28">
        <f t="shared" si="23"/>
        <v>0.034193666352863354</v>
      </c>
      <c r="AF28" s="1">
        <v>1</v>
      </c>
      <c r="AG28" s="4"/>
      <c r="AI28">
        <f t="shared" si="24"/>
        <v>618</v>
      </c>
      <c r="AJ28">
        <f t="shared" si="25"/>
        <v>397</v>
      </c>
      <c r="AK28">
        <f t="shared" si="26"/>
        <v>626.623945179047</v>
      </c>
      <c r="AL28">
        <f t="shared" si="27"/>
        <v>388.376054820953</v>
      </c>
      <c r="AM28">
        <f t="shared" si="28"/>
        <v>0.11868750152846147</v>
      </c>
      <c r="AN28">
        <f t="shared" si="29"/>
        <v>0.19149592135770185</v>
      </c>
      <c r="AO28">
        <f t="shared" si="30"/>
        <v>0.3101834228861633</v>
      </c>
    </row>
    <row r="29" spans="1:41" ht="12.75">
      <c r="A29" t="s">
        <v>51</v>
      </c>
      <c r="B29">
        <v>1184</v>
      </c>
      <c r="C29">
        <v>608</v>
      </c>
      <c r="D29">
        <f t="shared" si="0"/>
        <v>1792</v>
      </c>
      <c r="E29">
        <f t="shared" si="1"/>
        <v>0.38705459300424977</v>
      </c>
      <c r="F29">
        <f t="shared" si="2"/>
        <v>0.3198316675433982</v>
      </c>
      <c r="G29">
        <f t="shared" si="3"/>
        <v>0.36129032258064514</v>
      </c>
      <c r="H29">
        <f t="shared" si="4"/>
        <v>1105.1870967741934</v>
      </c>
      <c r="I29">
        <f t="shared" si="5"/>
        <v>686.8129032258064</v>
      </c>
      <c r="J29">
        <f t="shared" si="6"/>
        <v>78.81290322580662</v>
      </c>
      <c r="K29">
        <f t="shared" si="7"/>
        <v>5.620291562406341</v>
      </c>
      <c r="L29">
        <f t="shared" si="8"/>
        <v>9.043909463125196</v>
      </c>
      <c r="M29">
        <f t="shared" si="9"/>
        <v>-6.722292546085157</v>
      </c>
      <c r="N29" s="1">
        <v>1</v>
      </c>
      <c r="P29">
        <f t="shared" si="10"/>
        <v>709</v>
      </c>
      <c r="Q29">
        <f t="shared" si="11"/>
        <v>388</v>
      </c>
      <c r="R29">
        <f t="shared" si="12"/>
        <v>677.2477515876005</v>
      </c>
      <c r="S29">
        <f t="shared" si="13"/>
        <v>419.75224841239947</v>
      </c>
      <c r="T29">
        <f t="shared" si="14"/>
        <v>1.4886801423545446</v>
      </c>
      <c r="U29">
        <f t="shared" si="15"/>
        <v>2.401905607548241</v>
      </c>
      <c r="V29">
        <f t="shared" si="16"/>
        <v>3.8905857499027854</v>
      </c>
      <c r="W29" s="1">
        <v>1</v>
      </c>
      <c r="Y29">
        <f t="shared" si="17"/>
        <v>649</v>
      </c>
      <c r="Z29">
        <f t="shared" si="18"/>
        <v>378</v>
      </c>
      <c r="AA29">
        <f t="shared" si="19"/>
        <v>634.0323070924939</v>
      </c>
      <c r="AB29">
        <f t="shared" si="20"/>
        <v>392.96769290750615</v>
      </c>
      <c r="AC29">
        <f t="shared" si="21"/>
        <v>0.35334450384833094</v>
      </c>
      <c r="AD29">
        <f t="shared" si="22"/>
        <v>0.5701024155849392</v>
      </c>
      <c r="AE29">
        <f t="shared" si="23"/>
        <v>0.9234469194332702</v>
      </c>
      <c r="AF29" s="1">
        <v>1</v>
      </c>
      <c r="AG29" s="4"/>
      <c r="AI29">
        <f t="shared" si="24"/>
        <v>634</v>
      </c>
      <c r="AJ29">
        <f t="shared" si="25"/>
        <v>378</v>
      </c>
      <c r="AK29">
        <f t="shared" si="26"/>
        <v>624.7718547006854</v>
      </c>
      <c r="AL29">
        <f t="shared" si="27"/>
        <v>387.22814529931475</v>
      </c>
      <c r="AM29">
        <f t="shared" si="28"/>
        <v>0.13630362031282672</v>
      </c>
      <c r="AN29">
        <f t="shared" si="29"/>
        <v>0.2199185846871745</v>
      </c>
      <c r="AO29">
        <f t="shared" si="30"/>
        <v>0.35622220500000124</v>
      </c>
    </row>
    <row r="30" spans="1:41" ht="12.75">
      <c r="A30" t="s">
        <v>52</v>
      </c>
      <c r="B30">
        <v>1186</v>
      </c>
      <c r="C30">
        <v>598</v>
      </c>
      <c r="D30">
        <f t="shared" si="0"/>
        <v>1784</v>
      </c>
      <c r="E30">
        <f t="shared" si="1"/>
        <v>0.38770840143837854</v>
      </c>
      <c r="F30">
        <f t="shared" si="2"/>
        <v>0.3145712782745923</v>
      </c>
      <c r="G30">
        <f t="shared" si="3"/>
        <v>0.3596774193548387</v>
      </c>
      <c r="H30">
        <f t="shared" si="4"/>
        <v>1100.2532258064516</v>
      </c>
      <c r="I30">
        <f t="shared" si="5"/>
        <v>683.7467741935484</v>
      </c>
      <c r="J30">
        <f t="shared" si="6"/>
        <v>85.74677419354839</v>
      </c>
      <c r="K30">
        <f t="shared" si="7"/>
        <v>6.682560988821654</v>
      </c>
      <c r="L30">
        <f t="shared" si="8"/>
        <v>10.75326357959255</v>
      </c>
      <c r="M30">
        <f t="shared" si="9"/>
        <v>-7.3137123163786235</v>
      </c>
      <c r="N30" s="1">
        <v>1</v>
      </c>
      <c r="P30">
        <f t="shared" si="10"/>
        <v>711</v>
      </c>
      <c r="Q30">
        <f t="shared" si="11"/>
        <v>378</v>
      </c>
      <c r="R30">
        <f t="shared" si="12"/>
        <v>672.3088436453027</v>
      </c>
      <c r="S30">
        <f t="shared" si="13"/>
        <v>416.6911563546974</v>
      </c>
      <c r="T30">
        <f t="shared" si="14"/>
        <v>2.226663525570739</v>
      </c>
      <c r="U30">
        <f t="shared" si="15"/>
        <v>3.592602236053587</v>
      </c>
      <c r="V30">
        <f t="shared" si="16"/>
        <v>5.819265761624326</v>
      </c>
      <c r="W30" s="1">
        <v>1</v>
      </c>
      <c r="Y30">
        <f t="shared" si="17"/>
        <v>651</v>
      </c>
      <c r="Z30">
        <f t="shared" si="18"/>
        <v>368</v>
      </c>
      <c r="AA30">
        <f t="shared" si="19"/>
        <v>629.093399150196</v>
      </c>
      <c r="AB30">
        <f t="shared" si="20"/>
        <v>389.9066008498041</v>
      </c>
      <c r="AC30">
        <f t="shared" si="21"/>
        <v>0.7628424673361712</v>
      </c>
      <c r="AD30">
        <f t="shared" si="22"/>
        <v>1.2308054281376446</v>
      </c>
      <c r="AE30">
        <f t="shared" si="23"/>
        <v>1.9936478954738157</v>
      </c>
      <c r="AF30" s="1">
        <v>1</v>
      </c>
      <c r="AG30" s="4"/>
      <c r="AI30">
        <f t="shared" si="24"/>
        <v>636</v>
      </c>
      <c r="AJ30">
        <f t="shared" si="25"/>
        <v>368</v>
      </c>
      <c r="AK30">
        <f t="shared" si="26"/>
        <v>619.8329467583874</v>
      </c>
      <c r="AL30">
        <f t="shared" si="27"/>
        <v>384.1670532416126</v>
      </c>
      <c r="AM30">
        <f t="shared" si="28"/>
        <v>0.42168395836986916</v>
      </c>
      <c r="AN30">
        <f t="shared" si="29"/>
        <v>0.6803644620527948</v>
      </c>
      <c r="AO30">
        <f t="shared" si="30"/>
        <v>1.102048420422664</v>
      </c>
    </row>
    <row r="31" spans="1:41" ht="12.75">
      <c r="A31" t="s">
        <v>53</v>
      </c>
      <c r="B31">
        <v>1119</v>
      </c>
      <c r="C31">
        <v>593</v>
      </c>
      <c r="D31">
        <f t="shared" si="0"/>
        <v>1712</v>
      </c>
      <c r="E31">
        <f t="shared" si="1"/>
        <v>0.36580581889506375</v>
      </c>
      <c r="F31">
        <f t="shared" si="2"/>
        <v>0.31194108364018935</v>
      </c>
      <c r="G31">
        <f t="shared" si="3"/>
        <v>0.34516129032258064</v>
      </c>
      <c r="H31">
        <f t="shared" si="4"/>
        <v>1055.848387096774</v>
      </c>
      <c r="I31">
        <f t="shared" si="5"/>
        <v>656.1516129032258</v>
      </c>
      <c r="J31">
        <f t="shared" si="6"/>
        <v>63.151612903225896</v>
      </c>
      <c r="K31">
        <f t="shared" si="7"/>
        <v>3.7771769706869427</v>
      </c>
      <c r="L31">
        <f t="shared" si="8"/>
        <v>6.078055945992297</v>
      </c>
      <c r="M31">
        <f t="shared" si="9"/>
        <v>-5.38647352548744</v>
      </c>
      <c r="N31" s="1">
        <v>1</v>
      </c>
      <c r="P31">
        <f t="shared" si="10"/>
        <v>644</v>
      </c>
      <c r="Q31">
        <f t="shared" si="11"/>
        <v>373</v>
      </c>
      <c r="R31">
        <f t="shared" si="12"/>
        <v>627.8586721646215</v>
      </c>
      <c r="S31">
        <f t="shared" si="13"/>
        <v>389.14132783537855</v>
      </c>
      <c r="T31">
        <f t="shared" si="14"/>
        <v>0.41496992211784456</v>
      </c>
      <c r="U31">
        <f t="shared" si="15"/>
        <v>0.6695317244725689</v>
      </c>
      <c r="V31">
        <f t="shared" si="16"/>
        <v>1.0845016465904136</v>
      </c>
      <c r="W31" s="1">
        <v>1</v>
      </c>
      <c r="Y31">
        <f t="shared" si="17"/>
        <v>584</v>
      </c>
      <c r="Z31">
        <f t="shared" si="18"/>
        <v>363</v>
      </c>
      <c r="AA31">
        <f t="shared" si="19"/>
        <v>584.6432276695148</v>
      </c>
      <c r="AB31">
        <f t="shared" si="20"/>
        <v>362.3567723304852</v>
      </c>
      <c r="AC31">
        <f t="shared" si="21"/>
        <v>0.0007076825921316983</v>
      </c>
      <c r="AD31">
        <f t="shared" si="22"/>
        <v>0.0011418079263937537</v>
      </c>
      <c r="AE31">
        <f t="shared" si="23"/>
        <v>0.001849490518525452</v>
      </c>
      <c r="AF31" s="1">
        <v>1</v>
      </c>
      <c r="AG31" s="4"/>
      <c r="AI31">
        <f t="shared" si="24"/>
        <v>569</v>
      </c>
      <c r="AJ31">
        <f t="shared" si="25"/>
        <v>363</v>
      </c>
      <c r="AK31">
        <f t="shared" si="26"/>
        <v>575.3827752777063</v>
      </c>
      <c r="AL31">
        <f t="shared" si="27"/>
        <v>356.6172247222938</v>
      </c>
      <c r="AM31">
        <f t="shared" si="28"/>
        <v>0.07080472686384408</v>
      </c>
      <c r="AN31">
        <f t="shared" si="29"/>
        <v>0.11423963123885048</v>
      </c>
      <c r="AO31">
        <f t="shared" si="30"/>
        <v>0.18504435810269454</v>
      </c>
    </row>
    <row r="32" spans="1:41" ht="12.75">
      <c r="A32" t="s">
        <v>54</v>
      </c>
      <c r="B32">
        <v>1068</v>
      </c>
      <c r="C32">
        <v>581</v>
      </c>
      <c r="D32">
        <f t="shared" si="0"/>
        <v>1649</v>
      </c>
      <c r="E32">
        <f t="shared" si="1"/>
        <v>0.3491337038247793</v>
      </c>
      <c r="F32">
        <f t="shared" si="2"/>
        <v>0.3056286165176223</v>
      </c>
      <c r="G32">
        <f t="shared" si="3"/>
        <v>0.33245967741935484</v>
      </c>
      <c r="H32">
        <f t="shared" si="4"/>
        <v>1016.9941532258065</v>
      </c>
      <c r="I32">
        <f t="shared" si="5"/>
        <v>632.0058467741935</v>
      </c>
      <c r="J32">
        <f t="shared" si="6"/>
        <v>51.005846774193515</v>
      </c>
      <c r="K32">
        <f t="shared" si="7"/>
        <v>2.558123266392925</v>
      </c>
      <c r="L32">
        <f t="shared" si="8"/>
        <v>4.11641192629982</v>
      </c>
      <c r="M32">
        <f t="shared" si="9"/>
        <v>-4.350508730715702</v>
      </c>
      <c r="N32" s="1">
        <v>0.5</v>
      </c>
      <c r="P32">
        <f t="shared" si="10"/>
        <v>830.5</v>
      </c>
      <c r="Q32">
        <f t="shared" si="11"/>
        <v>471</v>
      </c>
      <c r="R32">
        <f t="shared" si="12"/>
        <v>803.4985858625909</v>
      </c>
      <c r="S32">
        <f t="shared" si="13"/>
        <v>498.0014141374092</v>
      </c>
      <c r="T32">
        <f t="shared" si="14"/>
        <v>0.907377285097749</v>
      </c>
      <c r="U32">
        <f t="shared" si="15"/>
        <v>1.4640046086670622</v>
      </c>
      <c r="V32">
        <f t="shared" si="16"/>
        <v>2.371381893764811</v>
      </c>
      <c r="W32" s="1">
        <v>0.5</v>
      </c>
      <c r="Y32">
        <f t="shared" si="17"/>
        <v>800.5</v>
      </c>
      <c r="Z32">
        <f t="shared" si="18"/>
        <v>466</v>
      </c>
      <c r="AA32">
        <f t="shared" si="19"/>
        <v>781.8908636150375</v>
      </c>
      <c r="AB32">
        <f t="shared" si="20"/>
        <v>484.60913638496254</v>
      </c>
      <c r="AC32">
        <f t="shared" si="21"/>
        <v>0.442900631161022</v>
      </c>
      <c r="AD32">
        <f t="shared" si="22"/>
        <v>0.7145964262610266</v>
      </c>
      <c r="AE32">
        <f t="shared" si="23"/>
        <v>1.1574970574220487</v>
      </c>
      <c r="AF32" s="1">
        <v>0.5</v>
      </c>
      <c r="AG32" s="4"/>
      <c r="AI32">
        <f t="shared" si="24"/>
        <v>793</v>
      </c>
      <c r="AJ32">
        <f t="shared" si="25"/>
        <v>466</v>
      </c>
      <c r="AK32">
        <f t="shared" si="26"/>
        <v>777.2606374191332</v>
      </c>
      <c r="AL32">
        <f t="shared" si="27"/>
        <v>481.73936258086684</v>
      </c>
      <c r="AM32">
        <f t="shared" si="28"/>
        <v>0.3187187444285871</v>
      </c>
      <c r="AN32">
        <f t="shared" si="29"/>
        <v>0.514235608908555</v>
      </c>
      <c r="AO32">
        <f t="shared" si="30"/>
        <v>0.8329543533371422</v>
      </c>
    </row>
    <row r="33" spans="1:41" ht="12.75">
      <c r="A33" t="s">
        <v>55</v>
      </c>
      <c r="B33">
        <v>1110</v>
      </c>
      <c r="C33">
        <v>534</v>
      </c>
      <c r="D33">
        <f t="shared" si="0"/>
        <v>1644</v>
      </c>
      <c r="E33">
        <f t="shared" si="1"/>
        <v>0.36286368094148413</v>
      </c>
      <c r="F33">
        <f t="shared" si="2"/>
        <v>0.2809047869542346</v>
      </c>
      <c r="G33">
        <f t="shared" si="3"/>
        <v>0.33145161290322583</v>
      </c>
      <c r="H33">
        <f t="shared" si="4"/>
        <v>1013.9104838709678</v>
      </c>
      <c r="I33">
        <f t="shared" si="5"/>
        <v>630.0895161290323</v>
      </c>
      <c r="J33">
        <f t="shared" si="6"/>
        <v>96.08951612903218</v>
      </c>
      <c r="K33">
        <f t="shared" si="7"/>
        <v>9.106519023908788</v>
      </c>
      <c r="L33">
        <f t="shared" si="8"/>
        <v>14.653783111066273</v>
      </c>
      <c r="M33">
        <f t="shared" si="9"/>
        <v>-8.195889398724955</v>
      </c>
      <c r="N33" s="1">
        <v>1</v>
      </c>
      <c r="P33">
        <f t="shared" si="10"/>
        <v>635</v>
      </c>
      <c r="Q33">
        <f t="shared" si="11"/>
        <v>314</v>
      </c>
      <c r="R33">
        <f t="shared" si="12"/>
        <v>585.8779546550893</v>
      </c>
      <c r="S33">
        <f t="shared" si="13"/>
        <v>363.12204534491076</v>
      </c>
      <c r="T33">
        <f t="shared" si="14"/>
        <v>4.118563123420474</v>
      </c>
      <c r="U33">
        <f t="shared" si="15"/>
        <v>6.645080820073893</v>
      </c>
      <c r="V33">
        <f t="shared" si="16"/>
        <v>10.763643943494367</v>
      </c>
      <c r="W33" s="1">
        <v>1</v>
      </c>
      <c r="Y33">
        <f t="shared" si="17"/>
        <v>575</v>
      </c>
      <c r="Z33">
        <f t="shared" si="18"/>
        <v>304</v>
      </c>
      <c r="AA33">
        <f t="shared" si="19"/>
        <v>542.6625101599826</v>
      </c>
      <c r="AB33">
        <f t="shared" si="20"/>
        <v>336.33748984001744</v>
      </c>
      <c r="AC33">
        <f t="shared" si="21"/>
        <v>1.9270047765874598</v>
      </c>
      <c r="AD33">
        <f t="shared" si="22"/>
        <v>3.1091189080665256</v>
      </c>
      <c r="AE33">
        <f t="shared" si="23"/>
        <v>5.036123684653985</v>
      </c>
      <c r="AF33" s="1">
        <v>1</v>
      </c>
      <c r="AG33" s="4"/>
      <c r="AI33">
        <f t="shared" si="24"/>
        <v>560</v>
      </c>
      <c r="AJ33">
        <f t="shared" si="25"/>
        <v>304</v>
      </c>
      <c r="AK33">
        <f t="shared" si="26"/>
        <v>533.402057768174</v>
      </c>
      <c r="AL33">
        <f t="shared" si="27"/>
        <v>330.59794223182604</v>
      </c>
      <c r="AM33">
        <f t="shared" si="28"/>
        <v>1.3262988409298988</v>
      </c>
      <c r="AN33">
        <f t="shared" si="29"/>
        <v>2.139912082306513</v>
      </c>
      <c r="AO33">
        <f t="shared" si="30"/>
        <v>3.466210923236412</v>
      </c>
    </row>
    <row r="34" spans="1:41" ht="12.75">
      <c r="A34" t="s">
        <v>56</v>
      </c>
      <c r="B34">
        <v>982</v>
      </c>
      <c r="C34">
        <v>640</v>
      </c>
      <c r="D34">
        <f aca="true" t="shared" si="31" ref="D34:D65">B34+C34</f>
        <v>1622</v>
      </c>
      <c r="E34">
        <f aca="true" t="shared" si="32" ref="E34:E63">B34/3059</f>
        <v>0.3210199411572409</v>
      </c>
      <c r="F34">
        <f aca="true" t="shared" si="33" ref="F34:F63">C34/1901</f>
        <v>0.33666491320357705</v>
      </c>
      <c r="G34">
        <f aca="true" t="shared" si="34" ref="G34:G63">D34/4960</f>
        <v>0.3270161290322581</v>
      </c>
      <c r="H34">
        <f aca="true" t="shared" si="35" ref="H34:H65">3059*G34</f>
        <v>1000.3423387096774</v>
      </c>
      <c r="I34">
        <f aca="true" t="shared" si="36" ref="I34:I63">1901*G34</f>
        <v>621.6576612903226</v>
      </c>
      <c r="J34">
        <f aca="true" t="shared" si="37" ref="J34:J63">ABS(H34-B34)</f>
        <v>18.342338709677392</v>
      </c>
      <c r="K34">
        <f aca="true" t="shared" si="38" ref="K34:K65">J34*J34/H34</f>
        <v>0.33632625184544235</v>
      </c>
      <c r="L34">
        <f aca="true" t="shared" si="39" ref="L34:L63">J34*J34/I34</f>
        <v>0.5412004231431919</v>
      </c>
      <c r="M34">
        <f aca="true" t="shared" si="40" ref="M34:M63">(F34-E34)*100</f>
        <v>1.5644972046336136</v>
      </c>
      <c r="N34" s="1">
        <v>0</v>
      </c>
      <c r="P34">
        <f aca="true" t="shared" si="41" ref="P34:P65">B34-N34*$P$64-O34*$P$65</f>
        <v>982</v>
      </c>
      <c r="Q34">
        <f aca="true" t="shared" si="42" ref="Q34:Q63">C34-N34*$Q$64-O34*$Q$65</f>
        <v>640</v>
      </c>
      <c r="R34">
        <f aca="true" t="shared" si="43" ref="R34:R65">$Y$66/($Y$66+$Z$66)*(P34+Q34)</f>
        <v>1001.3635853009008</v>
      </c>
      <c r="S34">
        <f aca="true" t="shared" si="44" ref="S34:S65">$Z$66/($Y$66+$Z$66)*(P34+Q34)</f>
        <v>620.6364146990993</v>
      </c>
      <c r="T34">
        <f aca="true" t="shared" si="45" ref="T34:T65">(P34-R34)*(P34-R34)/R34</f>
        <v>0.3744378577463382</v>
      </c>
      <c r="U34">
        <f aca="true" t="shared" si="46" ref="U34:U65">(Q34-S34)*(Q34-S34)/S34</f>
        <v>0.6041354113697022</v>
      </c>
      <c r="V34">
        <f aca="true" t="shared" si="47" ref="V34:V65">T34+U34</f>
        <v>0.9785732691160404</v>
      </c>
      <c r="W34" s="1">
        <v>0</v>
      </c>
      <c r="Y34">
        <f aca="true" t="shared" si="48" ref="Y34:Y65">B34-W34*$Y$64-X34*$Y$65</f>
        <v>982</v>
      </c>
      <c r="Z34">
        <f aca="true" t="shared" si="49" ref="Z34:Z63">C34-W34*$Z$64-X34*$Z$65</f>
        <v>640</v>
      </c>
      <c r="AA34">
        <f aca="true" t="shared" si="50" ref="AA34:AA65">$Y$66/($Y$66+$Z$66)*(Y34+Z34)</f>
        <v>1001.3635853009008</v>
      </c>
      <c r="AB34">
        <f aca="true" t="shared" si="51" ref="AB34:AB65">$Z$66/($Y$66+$Z$66)*(Y34+Z34)</f>
        <v>620.6364146990993</v>
      </c>
      <c r="AC34">
        <f aca="true" t="shared" si="52" ref="AC34:AC65">(Y34-AA34)*(Y34-AA34)/AA34</f>
        <v>0.3744378577463382</v>
      </c>
      <c r="AD34">
        <f aca="true" t="shared" si="53" ref="AD34:AD65">(Z34-AB34)*(Z34-AB34)/AB34</f>
        <v>0.6041354113697022</v>
      </c>
      <c r="AE34">
        <f aca="true" t="shared" si="54" ref="AE34:AE65">AC34+AD34</f>
        <v>0.9785732691160404</v>
      </c>
      <c r="AF34" s="1">
        <v>0</v>
      </c>
      <c r="AG34" s="4"/>
      <c r="AI34">
        <f aca="true" t="shared" si="55" ref="AI34:AI65">B34-AF34*$AI$64-AG34*$AI$65-AH34*$AI$66</f>
        <v>982</v>
      </c>
      <c r="AJ34">
        <f aca="true" t="shared" si="56" ref="AJ34:AJ63">C34-AF34*$AJ$64-AG34*$AJ$65-AH34*$AJ$66</f>
        <v>640</v>
      </c>
      <c r="AK34">
        <f aca="true" t="shared" si="57" ref="AK34:AK65">$Y$66/($Y$66+$Z$66)*(AI34+AJ34)</f>
        <v>1001.3635853009008</v>
      </c>
      <c r="AL34">
        <f aca="true" t="shared" si="58" ref="AL34:AL66">$Z$66/($Y$66+$Z$66)*(AI34+AJ34)</f>
        <v>620.6364146990993</v>
      </c>
      <c r="AM34">
        <f aca="true" t="shared" si="59" ref="AM34:AM66">(AI34-AK34)*(AI34-AK34)/AK34</f>
        <v>0.3744378577463382</v>
      </c>
      <c r="AN34">
        <f aca="true" t="shared" si="60" ref="AN34:AN66">(AJ34-AL34)*(AJ34-AL34)/AL34</f>
        <v>0.6041354113697022</v>
      </c>
      <c r="AO34">
        <f aca="true" t="shared" si="61" ref="AO34:AO65">AM34+AN34</f>
        <v>0.9785732691160404</v>
      </c>
    </row>
    <row r="35" spans="1:41" ht="12.75">
      <c r="A35" t="s">
        <v>57</v>
      </c>
      <c r="B35">
        <v>1017</v>
      </c>
      <c r="C35">
        <v>582</v>
      </c>
      <c r="D35">
        <f t="shared" si="31"/>
        <v>1599</v>
      </c>
      <c r="E35">
        <f t="shared" si="32"/>
        <v>0.33246158875449494</v>
      </c>
      <c r="F35">
        <f t="shared" si="33"/>
        <v>0.3061546554445029</v>
      </c>
      <c r="G35">
        <f t="shared" si="34"/>
        <v>0.3223790322580645</v>
      </c>
      <c r="H35">
        <f t="shared" si="35"/>
        <v>986.1574596774194</v>
      </c>
      <c r="I35">
        <f t="shared" si="36"/>
        <v>612.8425403225807</v>
      </c>
      <c r="J35">
        <f t="shared" si="37"/>
        <v>30.84254032258059</v>
      </c>
      <c r="K35">
        <f t="shared" si="38"/>
        <v>0.9646150158020157</v>
      </c>
      <c r="L35">
        <f t="shared" si="39"/>
        <v>1.552213221114343</v>
      </c>
      <c r="M35">
        <f t="shared" si="40"/>
        <v>-2.6306933309992067</v>
      </c>
      <c r="N35" s="1">
        <v>0.5</v>
      </c>
      <c r="P35">
        <f t="shared" si="41"/>
        <v>779.5</v>
      </c>
      <c r="Q35">
        <f t="shared" si="42"/>
        <v>472</v>
      </c>
      <c r="R35">
        <f t="shared" si="43"/>
        <v>772.630411223229</v>
      </c>
      <c r="S35">
        <f t="shared" si="44"/>
        <v>478.86958877677114</v>
      </c>
      <c r="T35">
        <f t="shared" si="45"/>
        <v>0.06107868558684508</v>
      </c>
      <c r="U35">
        <f t="shared" si="46"/>
        <v>0.09854718501228225</v>
      </c>
      <c r="V35">
        <f t="shared" si="47"/>
        <v>0.15962587059912733</v>
      </c>
      <c r="W35" s="1">
        <v>0.5</v>
      </c>
      <c r="Y35">
        <f t="shared" si="48"/>
        <v>749.5</v>
      </c>
      <c r="Z35">
        <f t="shared" si="49"/>
        <v>467</v>
      </c>
      <c r="AA35">
        <f t="shared" si="50"/>
        <v>751.0226889756756</v>
      </c>
      <c r="AB35">
        <f t="shared" si="51"/>
        <v>465.4773110243245</v>
      </c>
      <c r="AC35">
        <f t="shared" si="52"/>
        <v>0.003087232583886739</v>
      </c>
      <c r="AD35">
        <f t="shared" si="53"/>
        <v>0.004981084280008239</v>
      </c>
      <c r="AE35">
        <f t="shared" si="54"/>
        <v>0.008068316863894979</v>
      </c>
      <c r="AF35" s="1">
        <v>0.5</v>
      </c>
      <c r="AG35" s="4"/>
      <c r="AI35">
        <f t="shared" si="55"/>
        <v>742</v>
      </c>
      <c r="AJ35">
        <f t="shared" si="56"/>
        <v>467</v>
      </c>
      <c r="AK35">
        <f t="shared" si="57"/>
        <v>746.3924627797713</v>
      </c>
      <c r="AL35">
        <f t="shared" si="58"/>
        <v>462.6075372202288</v>
      </c>
      <c r="AM35">
        <f t="shared" si="59"/>
        <v>0.025849308820484817</v>
      </c>
      <c r="AN35">
        <f t="shared" si="60"/>
        <v>0.04170647410461573</v>
      </c>
      <c r="AO35">
        <f t="shared" si="61"/>
        <v>0.06755578292510055</v>
      </c>
    </row>
    <row r="36" spans="1:41" ht="12.75">
      <c r="A36" t="s">
        <v>58</v>
      </c>
      <c r="B36">
        <v>936</v>
      </c>
      <c r="C36">
        <v>649</v>
      </c>
      <c r="D36">
        <f t="shared" si="31"/>
        <v>1585</v>
      </c>
      <c r="E36">
        <f t="shared" si="32"/>
        <v>0.3059823471722785</v>
      </c>
      <c r="F36">
        <f t="shared" si="33"/>
        <v>0.3413992635455024</v>
      </c>
      <c r="G36">
        <f t="shared" si="34"/>
        <v>0.31955645161290325</v>
      </c>
      <c r="H36">
        <f t="shared" si="35"/>
        <v>977.5231854838711</v>
      </c>
      <c r="I36">
        <f t="shared" si="36"/>
        <v>607.476814516129</v>
      </c>
      <c r="J36">
        <f t="shared" si="37"/>
        <v>41.52318548387109</v>
      </c>
      <c r="K36">
        <f t="shared" si="38"/>
        <v>1.7638199874251588</v>
      </c>
      <c r="L36">
        <f t="shared" si="39"/>
        <v>2.838256360617339</v>
      </c>
      <c r="M36">
        <f t="shared" si="40"/>
        <v>3.541691637322386</v>
      </c>
      <c r="P36">
        <f t="shared" si="41"/>
        <v>936</v>
      </c>
      <c r="Q36">
        <f t="shared" si="42"/>
        <v>649</v>
      </c>
      <c r="R36">
        <f t="shared" si="43"/>
        <v>978.521136067773</v>
      </c>
      <c r="S36">
        <f t="shared" si="44"/>
        <v>606.4788639322271</v>
      </c>
      <c r="T36">
        <f t="shared" si="45"/>
        <v>1.8477342449236982</v>
      </c>
      <c r="U36">
        <f t="shared" si="46"/>
        <v>2.9812201546006425</v>
      </c>
      <c r="V36">
        <f t="shared" si="47"/>
        <v>4.82895439952434</v>
      </c>
      <c r="Y36">
        <f t="shared" si="48"/>
        <v>936</v>
      </c>
      <c r="Z36">
        <f t="shared" si="49"/>
        <v>649</v>
      </c>
      <c r="AA36">
        <f t="shared" si="50"/>
        <v>978.521136067773</v>
      </c>
      <c r="AB36">
        <f t="shared" si="51"/>
        <v>606.4788639322271</v>
      </c>
      <c r="AC36">
        <f t="shared" si="52"/>
        <v>1.8477342449236982</v>
      </c>
      <c r="AD36">
        <f t="shared" si="53"/>
        <v>2.9812201546006425</v>
      </c>
      <c r="AE36">
        <f t="shared" si="54"/>
        <v>4.82895439952434</v>
      </c>
      <c r="AF36" s="1"/>
      <c r="AG36" s="4">
        <v>1</v>
      </c>
      <c r="AI36">
        <f t="shared" si="55"/>
        <v>746</v>
      </c>
      <c r="AJ36">
        <f t="shared" si="56"/>
        <v>459</v>
      </c>
      <c r="AK36">
        <f t="shared" si="57"/>
        <v>743.9230088086223</v>
      </c>
      <c r="AL36">
        <f t="shared" si="58"/>
        <v>461.0769911913777</v>
      </c>
      <c r="AM36">
        <f t="shared" si="59"/>
        <v>0.005798842565669843</v>
      </c>
      <c r="AN36">
        <f t="shared" si="60"/>
        <v>0.009356121627136381</v>
      </c>
      <c r="AO36">
        <f t="shared" si="61"/>
        <v>0.015154964192806224</v>
      </c>
    </row>
    <row r="37" spans="1:41" ht="12.75">
      <c r="A37" t="s">
        <v>59</v>
      </c>
      <c r="B37">
        <v>1026</v>
      </c>
      <c r="C37">
        <v>551</v>
      </c>
      <c r="D37">
        <f t="shared" si="31"/>
        <v>1577</v>
      </c>
      <c r="E37">
        <f t="shared" si="32"/>
        <v>0.33540372670807456</v>
      </c>
      <c r="F37">
        <f t="shared" si="33"/>
        <v>0.2898474487112046</v>
      </c>
      <c r="G37">
        <f t="shared" si="34"/>
        <v>0.31794354838709676</v>
      </c>
      <c r="H37">
        <f t="shared" si="35"/>
        <v>972.589314516129</v>
      </c>
      <c r="I37">
        <f t="shared" si="36"/>
        <v>604.4106854838709</v>
      </c>
      <c r="J37">
        <f t="shared" si="37"/>
        <v>53.41068548387102</v>
      </c>
      <c r="K37">
        <f t="shared" si="38"/>
        <v>2.933099594330041</v>
      </c>
      <c r="L37">
        <f t="shared" si="39"/>
        <v>4.71980623832488</v>
      </c>
      <c r="M37">
        <f t="shared" si="40"/>
        <v>-4.555627799686995</v>
      </c>
      <c r="N37" s="1">
        <v>1</v>
      </c>
      <c r="P37">
        <f t="shared" si="41"/>
        <v>551</v>
      </c>
      <c r="Q37">
        <f t="shared" si="42"/>
        <v>331</v>
      </c>
      <c r="R37">
        <f t="shared" si="43"/>
        <v>544.5146006383443</v>
      </c>
      <c r="S37">
        <f t="shared" si="44"/>
        <v>337.4853993616557</v>
      </c>
      <c r="T37">
        <f t="shared" si="45"/>
        <v>0.07724385136937761</v>
      </c>
      <c r="U37">
        <f t="shared" si="46"/>
        <v>0.12462881345302751</v>
      </c>
      <c r="V37">
        <f t="shared" si="47"/>
        <v>0.20187266482240512</v>
      </c>
      <c r="W37" s="1">
        <v>1</v>
      </c>
      <c r="Y37">
        <f t="shared" si="48"/>
        <v>491</v>
      </c>
      <c r="Z37">
        <f t="shared" si="49"/>
        <v>321</v>
      </c>
      <c r="AA37">
        <f t="shared" si="50"/>
        <v>501.2991561432376</v>
      </c>
      <c r="AB37">
        <f t="shared" si="51"/>
        <v>310.70084385676245</v>
      </c>
      <c r="AC37">
        <f t="shared" si="52"/>
        <v>0.21159544348500875</v>
      </c>
      <c r="AD37">
        <f t="shared" si="53"/>
        <v>0.3413979052843797</v>
      </c>
      <c r="AE37">
        <f t="shared" si="54"/>
        <v>0.5529933487693884</v>
      </c>
      <c r="AF37" s="1">
        <v>1</v>
      </c>
      <c r="AG37" s="4"/>
      <c r="AI37">
        <f t="shared" si="55"/>
        <v>476</v>
      </c>
      <c r="AJ37">
        <f t="shared" si="56"/>
        <v>321</v>
      </c>
      <c r="AK37">
        <f t="shared" si="57"/>
        <v>492.03870375142907</v>
      </c>
      <c r="AL37">
        <f t="shared" si="58"/>
        <v>304.961296248571</v>
      </c>
      <c r="AM37">
        <f t="shared" si="59"/>
        <v>0.5228044380753812</v>
      </c>
      <c r="AN37">
        <f t="shared" si="60"/>
        <v>0.8435169353963828</v>
      </c>
      <c r="AO37">
        <f t="shared" si="61"/>
        <v>1.366321373471764</v>
      </c>
    </row>
    <row r="38" spans="1:41" ht="12.75">
      <c r="A38" t="s">
        <v>60</v>
      </c>
      <c r="B38">
        <v>1048</v>
      </c>
      <c r="C38">
        <v>526</v>
      </c>
      <c r="D38">
        <f t="shared" si="31"/>
        <v>1574</v>
      </c>
      <c r="E38">
        <f t="shared" si="32"/>
        <v>0.3425956194834913</v>
      </c>
      <c r="F38">
        <f t="shared" si="33"/>
        <v>0.2766964755391899</v>
      </c>
      <c r="G38">
        <f t="shared" si="34"/>
        <v>0.31733870967741934</v>
      </c>
      <c r="H38">
        <f t="shared" si="35"/>
        <v>970.7391129032258</v>
      </c>
      <c r="I38">
        <f t="shared" si="36"/>
        <v>603.2608870967741</v>
      </c>
      <c r="J38">
        <f t="shared" si="37"/>
        <v>77.26088709677424</v>
      </c>
      <c r="K38">
        <f t="shared" si="38"/>
        <v>6.149174990104245</v>
      </c>
      <c r="L38">
        <f t="shared" si="39"/>
        <v>9.894963858352913</v>
      </c>
      <c r="M38">
        <f t="shared" si="40"/>
        <v>-6.58991439443014</v>
      </c>
      <c r="N38" s="1">
        <v>1</v>
      </c>
      <c r="P38">
        <f t="shared" si="41"/>
        <v>573</v>
      </c>
      <c r="Q38">
        <f t="shared" si="42"/>
        <v>306</v>
      </c>
      <c r="R38">
        <f t="shared" si="43"/>
        <v>542.6625101599826</v>
      </c>
      <c r="S38">
        <f t="shared" si="44"/>
        <v>336.33748984001744</v>
      </c>
      <c r="T38">
        <f t="shared" si="45"/>
        <v>1.6960141387357406</v>
      </c>
      <c r="U38">
        <f t="shared" si="46"/>
        <v>2.736427896369632</v>
      </c>
      <c r="V38">
        <f t="shared" si="47"/>
        <v>4.432442035105373</v>
      </c>
      <c r="W38" s="1">
        <v>1</v>
      </c>
      <c r="Y38">
        <f t="shared" si="48"/>
        <v>513</v>
      </c>
      <c r="Z38">
        <f t="shared" si="49"/>
        <v>296</v>
      </c>
      <c r="AA38">
        <f t="shared" si="50"/>
        <v>499.44706566487594</v>
      </c>
      <c r="AB38">
        <f t="shared" si="51"/>
        <v>309.5529343351241</v>
      </c>
      <c r="AC38">
        <f t="shared" si="52"/>
        <v>0.36777076435049794</v>
      </c>
      <c r="AD38">
        <f t="shared" si="53"/>
        <v>0.5933784135715247</v>
      </c>
      <c r="AE38">
        <f t="shared" si="54"/>
        <v>0.9611491779220226</v>
      </c>
      <c r="AF38" s="1">
        <v>1</v>
      </c>
      <c r="AG38" s="4"/>
      <c r="AI38">
        <f t="shared" si="55"/>
        <v>498</v>
      </c>
      <c r="AJ38">
        <f t="shared" si="56"/>
        <v>296</v>
      </c>
      <c r="AK38">
        <f t="shared" si="57"/>
        <v>490.18661327306734</v>
      </c>
      <c r="AL38">
        <f t="shared" si="58"/>
        <v>303.8133867269327</v>
      </c>
      <c r="AM38">
        <f t="shared" si="59"/>
        <v>0.12454238955440232</v>
      </c>
      <c r="AN38">
        <f t="shared" si="60"/>
        <v>0.20094246933061977</v>
      </c>
      <c r="AO38">
        <f t="shared" si="61"/>
        <v>0.3254848588850221</v>
      </c>
    </row>
    <row r="39" spans="1:41" ht="12.75">
      <c r="A39" t="s">
        <v>61</v>
      </c>
      <c r="B39">
        <v>912</v>
      </c>
      <c r="C39">
        <v>599</v>
      </c>
      <c r="D39">
        <f t="shared" si="31"/>
        <v>1511</v>
      </c>
      <c r="E39">
        <f t="shared" si="32"/>
        <v>0.2981366459627329</v>
      </c>
      <c r="F39">
        <f t="shared" si="33"/>
        <v>0.3150973172014729</v>
      </c>
      <c r="G39">
        <f t="shared" si="34"/>
        <v>0.30463709677419354</v>
      </c>
      <c r="H39">
        <f t="shared" si="35"/>
        <v>931.884879032258</v>
      </c>
      <c r="I39">
        <f t="shared" si="36"/>
        <v>579.115120967742</v>
      </c>
      <c r="J39">
        <f t="shared" si="37"/>
        <v>19.884879032258027</v>
      </c>
      <c r="K39">
        <f t="shared" si="38"/>
        <v>0.42431036603808603</v>
      </c>
      <c r="L39">
        <f t="shared" si="39"/>
        <v>0.6827803312522382</v>
      </c>
      <c r="M39">
        <f t="shared" si="40"/>
        <v>1.6960671238739955</v>
      </c>
      <c r="P39">
        <f t="shared" si="41"/>
        <v>912</v>
      </c>
      <c r="Q39">
        <f t="shared" si="42"/>
        <v>599</v>
      </c>
      <c r="R39">
        <f t="shared" si="43"/>
        <v>932.8362376015173</v>
      </c>
      <c r="S39">
        <f t="shared" si="44"/>
        <v>578.1637623984827</v>
      </c>
      <c r="T39">
        <f t="shared" si="45"/>
        <v>0.4654073028971875</v>
      </c>
      <c r="U39">
        <f t="shared" si="46"/>
        <v>0.7509097346153936</v>
      </c>
      <c r="V39">
        <f t="shared" si="47"/>
        <v>1.2163170375125811</v>
      </c>
      <c r="Y39">
        <f t="shared" si="48"/>
        <v>912</v>
      </c>
      <c r="Z39">
        <f t="shared" si="49"/>
        <v>599</v>
      </c>
      <c r="AA39">
        <f t="shared" si="50"/>
        <v>932.8362376015173</v>
      </c>
      <c r="AB39">
        <f t="shared" si="51"/>
        <v>578.1637623984827</v>
      </c>
      <c r="AC39">
        <f t="shared" si="52"/>
        <v>0.4654073028971875</v>
      </c>
      <c r="AD39">
        <f t="shared" si="53"/>
        <v>0.7509097346153936</v>
      </c>
      <c r="AE39">
        <f t="shared" si="54"/>
        <v>1.2163170375125811</v>
      </c>
      <c r="AF39" s="1"/>
      <c r="AG39" s="4"/>
      <c r="AI39">
        <f t="shared" si="55"/>
        <v>912</v>
      </c>
      <c r="AJ39">
        <f t="shared" si="56"/>
        <v>599</v>
      </c>
      <c r="AK39">
        <f t="shared" si="57"/>
        <v>932.8362376015173</v>
      </c>
      <c r="AL39">
        <f t="shared" si="58"/>
        <v>578.1637623984827</v>
      </c>
      <c r="AM39">
        <f t="shared" si="59"/>
        <v>0.4654073028971875</v>
      </c>
      <c r="AN39">
        <f t="shared" si="60"/>
        <v>0.7509097346153936</v>
      </c>
      <c r="AO39">
        <f t="shared" si="61"/>
        <v>1.2163170375125811</v>
      </c>
    </row>
    <row r="40" spans="1:41" ht="12.75">
      <c r="A40" t="s">
        <v>62</v>
      </c>
      <c r="B40">
        <v>930</v>
      </c>
      <c r="C40">
        <v>580</v>
      </c>
      <c r="D40">
        <f t="shared" si="31"/>
        <v>1510</v>
      </c>
      <c r="E40">
        <f t="shared" si="32"/>
        <v>0.3040209218698921</v>
      </c>
      <c r="F40">
        <f t="shared" si="33"/>
        <v>0.3051025775907417</v>
      </c>
      <c r="G40">
        <f t="shared" si="34"/>
        <v>0.30443548387096775</v>
      </c>
      <c r="H40">
        <f t="shared" si="35"/>
        <v>931.2681451612904</v>
      </c>
      <c r="I40">
        <f t="shared" si="36"/>
        <v>578.7318548387096</v>
      </c>
      <c r="J40">
        <f t="shared" si="37"/>
        <v>1.268145161290363</v>
      </c>
      <c r="K40">
        <f t="shared" si="38"/>
        <v>0.0017268840971959055</v>
      </c>
      <c r="L40">
        <f t="shared" si="39"/>
        <v>0.002778820859191097</v>
      </c>
      <c r="M40">
        <f t="shared" si="40"/>
        <v>0.10816557208496169</v>
      </c>
      <c r="N40" s="1">
        <v>1</v>
      </c>
      <c r="P40">
        <f t="shared" si="41"/>
        <v>455</v>
      </c>
      <c r="Q40">
        <f t="shared" si="42"/>
        <v>360</v>
      </c>
      <c r="R40">
        <f t="shared" si="43"/>
        <v>503.15124662159934</v>
      </c>
      <c r="S40">
        <f t="shared" si="44"/>
        <v>311.8487533784007</v>
      </c>
      <c r="T40">
        <f t="shared" si="45"/>
        <v>4.608042942916065</v>
      </c>
      <c r="U40">
        <f t="shared" si="46"/>
        <v>7.434830269790212</v>
      </c>
      <c r="V40">
        <f t="shared" si="47"/>
        <v>12.042873212706278</v>
      </c>
      <c r="W40" s="1">
        <v>0</v>
      </c>
      <c r="Y40">
        <f t="shared" si="48"/>
        <v>930</v>
      </c>
      <c r="Z40">
        <f t="shared" si="49"/>
        <v>580</v>
      </c>
      <c r="AA40">
        <f t="shared" si="50"/>
        <v>932.2188741087301</v>
      </c>
      <c r="AB40">
        <f t="shared" si="51"/>
        <v>577.78112589127</v>
      </c>
      <c r="AC40">
        <f t="shared" si="52"/>
        <v>0.00528138020708926</v>
      </c>
      <c r="AD40">
        <f t="shared" si="53"/>
        <v>0.008521223850636635</v>
      </c>
      <c r="AE40">
        <f t="shared" si="54"/>
        <v>0.013802604057725897</v>
      </c>
      <c r="AF40" s="1"/>
      <c r="AG40" s="4"/>
      <c r="AI40">
        <f t="shared" si="55"/>
        <v>930</v>
      </c>
      <c r="AJ40">
        <f t="shared" si="56"/>
        <v>580</v>
      </c>
      <c r="AK40">
        <f t="shared" si="57"/>
        <v>932.2188741087301</v>
      </c>
      <c r="AL40">
        <f t="shared" si="58"/>
        <v>577.78112589127</v>
      </c>
      <c r="AM40">
        <f t="shared" si="59"/>
        <v>0.00528138020708926</v>
      </c>
      <c r="AN40">
        <f t="shared" si="60"/>
        <v>0.008521223850636635</v>
      </c>
      <c r="AO40">
        <f t="shared" si="61"/>
        <v>0.013802604057725897</v>
      </c>
    </row>
    <row r="41" spans="1:41" ht="12.75">
      <c r="A41" t="s">
        <v>63</v>
      </c>
      <c r="B41">
        <v>861</v>
      </c>
      <c r="C41">
        <v>648</v>
      </c>
      <c r="D41">
        <f t="shared" si="31"/>
        <v>1509</v>
      </c>
      <c r="E41">
        <f t="shared" si="32"/>
        <v>0.2814645308924485</v>
      </c>
      <c r="F41">
        <f t="shared" si="33"/>
        <v>0.3408732246186218</v>
      </c>
      <c r="G41">
        <f t="shared" si="34"/>
        <v>0.30423387096774196</v>
      </c>
      <c r="H41">
        <f t="shared" si="35"/>
        <v>930.6514112903227</v>
      </c>
      <c r="I41">
        <f t="shared" si="36"/>
        <v>578.3485887096774</v>
      </c>
      <c r="J41">
        <f t="shared" si="37"/>
        <v>69.6514112903227</v>
      </c>
      <c r="K41">
        <f t="shared" si="38"/>
        <v>5.212820864911676</v>
      </c>
      <c r="L41">
        <f t="shared" si="39"/>
        <v>8.388226736330784</v>
      </c>
      <c r="M41">
        <f t="shared" si="40"/>
        <v>5.94086937261733</v>
      </c>
      <c r="O41">
        <v>1</v>
      </c>
      <c r="P41">
        <f t="shared" si="41"/>
        <v>431</v>
      </c>
      <c r="Q41">
        <f t="shared" si="42"/>
        <v>208</v>
      </c>
      <c r="R41">
        <f t="shared" si="43"/>
        <v>394.4952718910454</v>
      </c>
      <c r="S41">
        <f t="shared" si="44"/>
        <v>244.50472810895465</v>
      </c>
      <c r="T41">
        <f t="shared" si="45"/>
        <v>3.3779750208939077</v>
      </c>
      <c r="U41">
        <f t="shared" si="46"/>
        <v>5.450181616589767</v>
      </c>
      <c r="V41">
        <f t="shared" si="47"/>
        <v>8.828156637483675</v>
      </c>
      <c r="X41">
        <v>1</v>
      </c>
      <c r="Y41">
        <f t="shared" si="48"/>
        <v>461</v>
      </c>
      <c r="Z41">
        <f t="shared" si="49"/>
        <v>218</v>
      </c>
      <c r="AA41">
        <f t="shared" si="50"/>
        <v>419.1898116025349</v>
      </c>
      <c r="AB41">
        <f t="shared" si="51"/>
        <v>259.81018839746514</v>
      </c>
      <c r="AC41">
        <f t="shared" si="52"/>
        <v>4.170167798565247</v>
      </c>
      <c r="AD41">
        <f t="shared" si="53"/>
        <v>6.728342197101398</v>
      </c>
      <c r="AE41">
        <f t="shared" si="54"/>
        <v>10.898509995666645</v>
      </c>
      <c r="AF41" s="1"/>
      <c r="AG41" s="4">
        <v>1</v>
      </c>
      <c r="AI41">
        <f t="shared" si="55"/>
        <v>671</v>
      </c>
      <c r="AJ41">
        <f t="shared" si="56"/>
        <v>458</v>
      </c>
      <c r="AK41">
        <f t="shared" si="57"/>
        <v>697.0033833567923</v>
      </c>
      <c r="AL41">
        <f t="shared" si="58"/>
        <v>431.99661664320786</v>
      </c>
      <c r="AM41">
        <f t="shared" si="59"/>
        <v>0.9701185993442583</v>
      </c>
      <c r="AN41">
        <f t="shared" si="60"/>
        <v>1.56523435589487</v>
      </c>
      <c r="AO41">
        <f t="shared" si="61"/>
        <v>2.5353529552391283</v>
      </c>
    </row>
    <row r="42" spans="1:41" ht="12.75">
      <c r="A42" t="s">
        <v>64</v>
      </c>
      <c r="B42">
        <v>969</v>
      </c>
      <c r="C42">
        <v>501</v>
      </c>
      <c r="D42">
        <f t="shared" si="31"/>
        <v>1470</v>
      </c>
      <c r="E42">
        <f t="shared" si="32"/>
        <v>0.3167701863354037</v>
      </c>
      <c r="F42">
        <f t="shared" si="33"/>
        <v>0.26354550236717517</v>
      </c>
      <c r="G42">
        <f t="shared" si="34"/>
        <v>0.2963709677419355</v>
      </c>
      <c r="H42">
        <f t="shared" si="35"/>
        <v>906.5987903225807</v>
      </c>
      <c r="I42">
        <f t="shared" si="36"/>
        <v>563.4012096774194</v>
      </c>
      <c r="J42">
        <f t="shared" si="37"/>
        <v>62.401209677419274</v>
      </c>
      <c r="K42">
        <f t="shared" si="38"/>
        <v>4.295076290383904</v>
      </c>
      <c r="L42">
        <f t="shared" si="39"/>
        <v>6.911435230028597</v>
      </c>
      <c r="M42">
        <f t="shared" si="40"/>
        <v>-5.322468396822854</v>
      </c>
      <c r="N42" s="1">
        <v>1</v>
      </c>
      <c r="P42">
        <f t="shared" si="41"/>
        <v>494</v>
      </c>
      <c r="Q42">
        <f t="shared" si="42"/>
        <v>281</v>
      </c>
      <c r="R42">
        <f t="shared" si="43"/>
        <v>478.4567069101098</v>
      </c>
      <c r="S42">
        <f t="shared" si="44"/>
        <v>296.54329308989026</v>
      </c>
      <c r="T42">
        <f t="shared" si="45"/>
        <v>0.5049442438344123</v>
      </c>
      <c r="U42">
        <f t="shared" si="46"/>
        <v>0.8147004694016011</v>
      </c>
      <c r="V42">
        <f t="shared" si="47"/>
        <v>1.3196447132360134</v>
      </c>
      <c r="W42" s="1">
        <v>1</v>
      </c>
      <c r="Y42">
        <f t="shared" si="48"/>
        <v>434</v>
      </c>
      <c r="Z42">
        <f t="shared" si="49"/>
        <v>271</v>
      </c>
      <c r="AA42">
        <f t="shared" si="50"/>
        <v>435.2412624150031</v>
      </c>
      <c r="AB42">
        <f t="shared" si="51"/>
        <v>269.75873758499694</v>
      </c>
      <c r="AC42">
        <f t="shared" si="52"/>
        <v>0.0035399501746465594</v>
      </c>
      <c r="AD42">
        <f t="shared" si="53"/>
        <v>0.005711519844334149</v>
      </c>
      <c r="AE42">
        <f t="shared" si="54"/>
        <v>0.009251470018980707</v>
      </c>
      <c r="AF42" s="1">
        <v>1</v>
      </c>
      <c r="AG42" s="4"/>
      <c r="AI42">
        <f t="shared" si="55"/>
        <v>419</v>
      </c>
      <c r="AJ42">
        <f t="shared" si="56"/>
        <v>271</v>
      </c>
      <c r="AK42">
        <f t="shared" si="57"/>
        <v>425.9808100231945</v>
      </c>
      <c r="AL42">
        <f t="shared" si="58"/>
        <v>264.0191899768055</v>
      </c>
      <c r="AM42">
        <f t="shared" si="59"/>
        <v>0.11439883542472176</v>
      </c>
      <c r="AN42">
        <f t="shared" si="60"/>
        <v>0.18457638849742042</v>
      </c>
      <c r="AO42">
        <f t="shared" si="61"/>
        <v>0.29897522392214215</v>
      </c>
    </row>
    <row r="43" spans="1:41" ht="12.75">
      <c r="A43" t="s">
        <v>65</v>
      </c>
      <c r="B43">
        <v>853</v>
      </c>
      <c r="C43">
        <v>605</v>
      </c>
      <c r="D43">
        <f t="shared" si="31"/>
        <v>1458</v>
      </c>
      <c r="E43">
        <f t="shared" si="32"/>
        <v>0.2788492971559333</v>
      </c>
      <c r="F43">
        <f t="shared" si="33"/>
        <v>0.31825355076275647</v>
      </c>
      <c r="G43">
        <f t="shared" si="34"/>
        <v>0.2939516129032258</v>
      </c>
      <c r="H43">
        <f t="shared" si="35"/>
        <v>899.1979838709677</v>
      </c>
      <c r="I43">
        <f t="shared" si="36"/>
        <v>558.8020161290323</v>
      </c>
      <c r="J43">
        <f t="shared" si="37"/>
        <v>46.19798387096773</v>
      </c>
      <c r="K43">
        <f t="shared" si="38"/>
        <v>2.3735081172606964</v>
      </c>
      <c r="L43">
        <f t="shared" si="39"/>
        <v>3.8193378909523776</v>
      </c>
      <c r="M43">
        <f t="shared" si="40"/>
        <v>3.9404253606823145</v>
      </c>
      <c r="P43">
        <f t="shared" si="41"/>
        <v>853</v>
      </c>
      <c r="Q43">
        <f t="shared" si="42"/>
        <v>605</v>
      </c>
      <c r="R43">
        <f t="shared" si="43"/>
        <v>900.1159724837937</v>
      </c>
      <c r="S43">
        <f t="shared" si="44"/>
        <v>557.8840275162064</v>
      </c>
      <c r="T43">
        <f t="shared" si="45"/>
        <v>2.466254272733256</v>
      </c>
      <c r="U43">
        <f t="shared" si="46"/>
        <v>3.979169063106234</v>
      </c>
      <c r="V43">
        <f t="shared" si="47"/>
        <v>6.44542333583949</v>
      </c>
      <c r="Y43">
        <f t="shared" si="48"/>
        <v>853</v>
      </c>
      <c r="Z43">
        <f t="shared" si="49"/>
        <v>605</v>
      </c>
      <c r="AA43">
        <f t="shared" si="50"/>
        <v>900.1159724837937</v>
      </c>
      <c r="AB43">
        <f t="shared" si="51"/>
        <v>557.8840275162064</v>
      </c>
      <c r="AC43">
        <f t="shared" si="52"/>
        <v>2.466254272733256</v>
      </c>
      <c r="AD43">
        <f t="shared" si="53"/>
        <v>3.979169063106234</v>
      </c>
      <c r="AE43">
        <f t="shared" si="54"/>
        <v>6.44542333583949</v>
      </c>
      <c r="AF43" s="1"/>
      <c r="AG43" s="4">
        <v>1</v>
      </c>
      <c r="AI43">
        <f t="shared" si="55"/>
        <v>663</v>
      </c>
      <c r="AJ43">
        <f t="shared" si="56"/>
        <v>415</v>
      </c>
      <c r="AK43">
        <f t="shared" si="57"/>
        <v>665.5178452246431</v>
      </c>
      <c r="AL43">
        <f t="shared" si="58"/>
        <v>412.482154775357</v>
      </c>
      <c r="AM43">
        <f t="shared" si="59"/>
        <v>0.009525731910491787</v>
      </c>
      <c r="AN43">
        <f t="shared" si="60"/>
        <v>0.015369257801492382</v>
      </c>
      <c r="AO43">
        <f t="shared" si="61"/>
        <v>0.02489498971198417</v>
      </c>
    </row>
    <row r="44" spans="1:41" ht="12.75">
      <c r="A44" t="s">
        <v>66</v>
      </c>
      <c r="B44">
        <v>836</v>
      </c>
      <c r="C44">
        <v>598</v>
      </c>
      <c r="D44">
        <f t="shared" si="31"/>
        <v>1434</v>
      </c>
      <c r="E44">
        <f t="shared" si="32"/>
        <v>0.2732919254658385</v>
      </c>
      <c r="F44">
        <f t="shared" si="33"/>
        <v>0.3145712782745923</v>
      </c>
      <c r="G44">
        <f t="shared" si="34"/>
        <v>0.28911290322580646</v>
      </c>
      <c r="H44">
        <f t="shared" si="35"/>
        <v>884.396370967742</v>
      </c>
      <c r="I44">
        <f t="shared" si="36"/>
        <v>549.603629032258</v>
      </c>
      <c r="J44">
        <f t="shared" si="37"/>
        <v>48.39637096774197</v>
      </c>
      <c r="K44">
        <f t="shared" si="38"/>
        <v>2.6483698935629505</v>
      </c>
      <c r="L44">
        <f t="shared" si="39"/>
        <v>4.261632564128914</v>
      </c>
      <c r="M44">
        <f t="shared" si="40"/>
        <v>4.127935280875378</v>
      </c>
      <c r="P44">
        <f t="shared" si="41"/>
        <v>836</v>
      </c>
      <c r="Q44">
        <f t="shared" si="42"/>
        <v>598</v>
      </c>
      <c r="R44">
        <f t="shared" si="43"/>
        <v>885.2992486569</v>
      </c>
      <c r="S44">
        <f t="shared" si="44"/>
        <v>548.7007513431001</v>
      </c>
      <c r="T44">
        <f t="shared" si="45"/>
        <v>2.7453043948948026</v>
      </c>
      <c r="U44">
        <f t="shared" si="46"/>
        <v>4.4294014764618295</v>
      </c>
      <c r="V44">
        <f t="shared" si="47"/>
        <v>7.1747058713566325</v>
      </c>
      <c r="Y44">
        <f t="shared" si="48"/>
        <v>836</v>
      </c>
      <c r="Z44">
        <f t="shared" si="49"/>
        <v>598</v>
      </c>
      <c r="AA44">
        <f t="shared" si="50"/>
        <v>885.2992486569</v>
      </c>
      <c r="AB44">
        <f t="shared" si="51"/>
        <v>548.7007513431001</v>
      </c>
      <c r="AC44">
        <f t="shared" si="52"/>
        <v>2.7453043948948026</v>
      </c>
      <c r="AD44">
        <f t="shared" si="53"/>
        <v>4.4294014764618295</v>
      </c>
      <c r="AE44">
        <f t="shared" si="54"/>
        <v>7.1747058713566325</v>
      </c>
      <c r="AF44" s="1"/>
      <c r="AG44" s="4">
        <v>1</v>
      </c>
      <c r="AI44">
        <f t="shared" si="55"/>
        <v>646</v>
      </c>
      <c r="AJ44">
        <f t="shared" si="56"/>
        <v>408</v>
      </c>
      <c r="AK44">
        <f t="shared" si="57"/>
        <v>650.7011213977494</v>
      </c>
      <c r="AL44">
        <f t="shared" si="58"/>
        <v>403.29887860225074</v>
      </c>
      <c r="AM44">
        <f t="shared" si="59"/>
        <v>0.03396419903027614</v>
      </c>
      <c r="AN44">
        <f t="shared" si="60"/>
        <v>0.05479941445156459</v>
      </c>
      <c r="AO44">
        <f t="shared" si="61"/>
        <v>0.08876361348184073</v>
      </c>
    </row>
    <row r="45" spans="1:41" ht="12.75">
      <c r="A45" t="s">
        <v>67</v>
      </c>
      <c r="B45">
        <v>786</v>
      </c>
      <c r="C45">
        <v>618</v>
      </c>
      <c r="D45">
        <f t="shared" si="31"/>
        <v>1404</v>
      </c>
      <c r="E45">
        <f t="shared" si="32"/>
        <v>0.2569467146126185</v>
      </c>
      <c r="F45">
        <f t="shared" si="33"/>
        <v>0.3250920568122041</v>
      </c>
      <c r="G45">
        <f t="shared" si="34"/>
        <v>0.2830645161290323</v>
      </c>
      <c r="H45">
        <f t="shared" si="35"/>
        <v>865.8943548387098</v>
      </c>
      <c r="I45">
        <f t="shared" si="36"/>
        <v>538.1056451612903</v>
      </c>
      <c r="J45">
        <f t="shared" si="37"/>
        <v>79.89435483870977</v>
      </c>
      <c r="K45">
        <f t="shared" si="38"/>
        <v>7.371693670739602</v>
      </c>
      <c r="L45">
        <f t="shared" si="39"/>
        <v>11.862183555387924</v>
      </c>
      <c r="M45">
        <f t="shared" si="40"/>
        <v>6.814534219958563</v>
      </c>
      <c r="O45">
        <v>1</v>
      </c>
      <c r="P45">
        <f t="shared" si="41"/>
        <v>356</v>
      </c>
      <c r="Q45">
        <f t="shared" si="42"/>
        <v>178</v>
      </c>
      <c r="R45">
        <f t="shared" si="43"/>
        <v>329.67210514838536</v>
      </c>
      <c r="S45">
        <f t="shared" si="44"/>
        <v>204.3278948516147</v>
      </c>
      <c r="T45">
        <f t="shared" si="45"/>
        <v>2.1025680865710084</v>
      </c>
      <c r="U45">
        <f t="shared" si="46"/>
        <v>3.3923808974837204</v>
      </c>
      <c r="V45">
        <f t="shared" si="47"/>
        <v>5.494948984054728</v>
      </c>
      <c r="X45">
        <v>1</v>
      </c>
      <c r="Y45">
        <f t="shared" si="48"/>
        <v>386</v>
      </c>
      <c r="Z45">
        <f t="shared" si="49"/>
        <v>188</v>
      </c>
      <c r="AA45">
        <f t="shared" si="50"/>
        <v>354.3666448598749</v>
      </c>
      <c r="AB45">
        <f t="shared" si="51"/>
        <v>219.63335514012516</v>
      </c>
      <c r="AC45">
        <f t="shared" si="52"/>
        <v>2.823824341077496</v>
      </c>
      <c r="AD45">
        <f t="shared" si="53"/>
        <v>4.556089200489882</v>
      </c>
      <c r="AE45">
        <f t="shared" si="54"/>
        <v>7.379913541567378</v>
      </c>
      <c r="AF45" s="1"/>
      <c r="AG45" s="4">
        <v>1</v>
      </c>
      <c r="AI45">
        <f t="shared" si="55"/>
        <v>596</v>
      </c>
      <c r="AJ45">
        <f t="shared" si="56"/>
        <v>428</v>
      </c>
      <c r="AK45">
        <f t="shared" si="57"/>
        <v>632.1802166141322</v>
      </c>
      <c r="AL45">
        <f t="shared" si="58"/>
        <v>391.8197833858679</v>
      </c>
      <c r="AM45">
        <f t="shared" si="59"/>
        <v>2.0706248627272585</v>
      </c>
      <c r="AN45">
        <f t="shared" si="60"/>
        <v>3.340842218159256</v>
      </c>
      <c r="AO45">
        <f t="shared" si="61"/>
        <v>5.411467080886514</v>
      </c>
    </row>
    <row r="46" spans="1:41" ht="12.75">
      <c r="A46" t="s">
        <v>68</v>
      </c>
      <c r="B46">
        <v>825</v>
      </c>
      <c r="C46">
        <v>550</v>
      </c>
      <c r="D46">
        <f t="shared" si="31"/>
        <v>1375</v>
      </c>
      <c r="E46">
        <f t="shared" si="32"/>
        <v>0.2696959790781301</v>
      </c>
      <c r="F46">
        <f t="shared" si="33"/>
        <v>0.289321409784324</v>
      </c>
      <c r="G46">
        <f t="shared" si="34"/>
        <v>0.2772177419354839</v>
      </c>
      <c r="H46">
        <f t="shared" si="35"/>
        <v>848.0090725806451</v>
      </c>
      <c r="I46">
        <f t="shared" si="36"/>
        <v>526.9909274193549</v>
      </c>
      <c r="J46">
        <f t="shared" si="37"/>
        <v>23.009072580645125</v>
      </c>
      <c r="K46">
        <f t="shared" si="38"/>
        <v>0.6243063171603603</v>
      </c>
      <c r="L46">
        <f t="shared" si="39"/>
        <v>1.0046044314537308</v>
      </c>
      <c r="M46">
        <f t="shared" si="40"/>
        <v>1.9625430706193936</v>
      </c>
      <c r="P46">
        <f t="shared" si="41"/>
        <v>825</v>
      </c>
      <c r="Q46">
        <f t="shared" si="42"/>
        <v>550</v>
      </c>
      <c r="R46">
        <f t="shared" si="43"/>
        <v>848.8748025824528</v>
      </c>
      <c r="S46">
        <f t="shared" si="44"/>
        <v>526.1251974175472</v>
      </c>
      <c r="T46">
        <f t="shared" si="45"/>
        <v>0.6714844127980005</v>
      </c>
      <c r="U46">
        <f t="shared" si="46"/>
        <v>1.0834041044772935</v>
      </c>
      <c r="V46">
        <f t="shared" si="47"/>
        <v>1.754888517275294</v>
      </c>
      <c r="Y46">
        <f t="shared" si="48"/>
        <v>825</v>
      </c>
      <c r="Z46">
        <f t="shared" si="49"/>
        <v>550</v>
      </c>
      <c r="AA46">
        <f t="shared" si="50"/>
        <v>848.8748025824528</v>
      </c>
      <c r="AB46">
        <f t="shared" si="51"/>
        <v>526.1251974175472</v>
      </c>
      <c r="AC46">
        <f t="shared" si="52"/>
        <v>0.6714844127980005</v>
      </c>
      <c r="AD46">
        <f t="shared" si="53"/>
        <v>1.0834041044772935</v>
      </c>
      <c r="AE46">
        <f t="shared" si="54"/>
        <v>1.754888517275294</v>
      </c>
      <c r="AF46" s="1"/>
      <c r="AG46" s="4"/>
      <c r="AI46">
        <f t="shared" si="55"/>
        <v>825</v>
      </c>
      <c r="AJ46">
        <f t="shared" si="56"/>
        <v>550</v>
      </c>
      <c r="AK46">
        <f t="shared" si="57"/>
        <v>848.8748025824528</v>
      </c>
      <c r="AL46">
        <f t="shared" si="58"/>
        <v>526.1251974175472</v>
      </c>
      <c r="AM46">
        <f t="shared" si="59"/>
        <v>0.6714844127980005</v>
      </c>
      <c r="AN46">
        <f t="shared" si="60"/>
        <v>1.0834041044772935</v>
      </c>
      <c r="AO46">
        <f t="shared" si="61"/>
        <v>1.754888517275294</v>
      </c>
    </row>
    <row r="47" spans="1:41" ht="12.75">
      <c r="A47" t="s">
        <v>69</v>
      </c>
      <c r="B47">
        <v>807</v>
      </c>
      <c r="C47">
        <v>564</v>
      </c>
      <c r="D47">
        <f t="shared" si="31"/>
        <v>1371</v>
      </c>
      <c r="E47">
        <f t="shared" si="32"/>
        <v>0.2638117031709709</v>
      </c>
      <c r="F47">
        <f t="shared" si="33"/>
        <v>0.2966859547606523</v>
      </c>
      <c r="G47">
        <f t="shared" si="34"/>
        <v>0.27641129032258066</v>
      </c>
      <c r="H47">
        <f t="shared" si="35"/>
        <v>845.5421370967742</v>
      </c>
      <c r="I47">
        <f t="shared" si="36"/>
        <v>525.4578629032259</v>
      </c>
      <c r="J47">
        <f t="shared" si="37"/>
        <v>38.54213709677424</v>
      </c>
      <c r="K47">
        <f t="shared" si="38"/>
        <v>1.7568566565908739</v>
      </c>
      <c r="L47">
        <f t="shared" si="39"/>
        <v>2.8270512953768976</v>
      </c>
      <c r="M47">
        <f t="shared" si="40"/>
        <v>3.287425158968138</v>
      </c>
      <c r="P47">
        <f t="shared" si="41"/>
        <v>807</v>
      </c>
      <c r="Q47">
        <f t="shared" si="42"/>
        <v>564</v>
      </c>
      <c r="R47">
        <f t="shared" si="43"/>
        <v>846.4053486113039</v>
      </c>
      <c r="S47">
        <f t="shared" si="44"/>
        <v>524.5946513886962</v>
      </c>
      <c r="T47">
        <f t="shared" si="45"/>
        <v>1.834560121490297</v>
      </c>
      <c r="U47">
        <f t="shared" si="46"/>
        <v>2.9599644126524938</v>
      </c>
      <c r="V47">
        <f t="shared" si="47"/>
        <v>4.7945245341427905</v>
      </c>
      <c r="Y47">
        <f t="shared" si="48"/>
        <v>807</v>
      </c>
      <c r="Z47">
        <f t="shared" si="49"/>
        <v>564</v>
      </c>
      <c r="AA47">
        <f t="shared" si="50"/>
        <v>846.4053486113039</v>
      </c>
      <c r="AB47">
        <f t="shared" si="51"/>
        <v>524.5946513886962</v>
      </c>
      <c r="AC47">
        <f t="shared" si="52"/>
        <v>1.834560121490297</v>
      </c>
      <c r="AD47">
        <f t="shared" si="53"/>
        <v>2.9599644126524938</v>
      </c>
      <c r="AE47">
        <f t="shared" si="54"/>
        <v>4.7945245341427905</v>
      </c>
      <c r="AF47" s="1"/>
      <c r="AG47" s="4">
        <v>1</v>
      </c>
      <c r="AI47">
        <f t="shared" si="55"/>
        <v>617</v>
      </c>
      <c r="AJ47">
        <f t="shared" si="56"/>
        <v>374</v>
      </c>
      <c r="AK47">
        <f t="shared" si="57"/>
        <v>611.8072213521533</v>
      </c>
      <c r="AL47">
        <f t="shared" si="58"/>
        <v>379.19277864784675</v>
      </c>
      <c r="AM47">
        <f t="shared" si="59"/>
        <v>0.044074259251038896</v>
      </c>
      <c r="AN47">
        <f t="shared" si="60"/>
        <v>0.07111145465819976</v>
      </c>
      <c r="AO47">
        <f t="shared" si="61"/>
        <v>0.11518571390923865</v>
      </c>
    </row>
    <row r="48" spans="1:41" ht="12.75">
      <c r="A48" t="s">
        <v>70</v>
      </c>
      <c r="B48">
        <v>767</v>
      </c>
      <c r="C48">
        <v>526</v>
      </c>
      <c r="D48">
        <f t="shared" si="31"/>
        <v>1293</v>
      </c>
      <c r="E48">
        <f t="shared" si="32"/>
        <v>0.2507355344883949</v>
      </c>
      <c r="F48">
        <f t="shared" si="33"/>
        <v>0.2766964755391899</v>
      </c>
      <c r="G48">
        <f t="shared" si="34"/>
        <v>0.26068548387096774</v>
      </c>
      <c r="H48">
        <f t="shared" si="35"/>
        <v>797.4368951612903</v>
      </c>
      <c r="I48">
        <f t="shared" si="36"/>
        <v>495.56310483870965</v>
      </c>
      <c r="J48">
        <f t="shared" si="37"/>
        <v>30.436895161290295</v>
      </c>
      <c r="K48">
        <f t="shared" si="38"/>
        <v>1.1617277714144405</v>
      </c>
      <c r="L48">
        <f t="shared" si="39"/>
        <v>1.8693978183886235</v>
      </c>
      <c r="M48">
        <f t="shared" si="40"/>
        <v>2.5960941050794997</v>
      </c>
      <c r="N48" s="1">
        <v>1</v>
      </c>
      <c r="P48">
        <f t="shared" si="41"/>
        <v>292</v>
      </c>
      <c r="Q48">
        <f t="shared" si="42"/>
        <v>306</v>
      </c>
      <c r="R48">
        <f t="shared" si="43"/>
        <v>369.1833686867686</v>
      </c>
      <c r="S48">
        <f t="shared" si="44"/>
        <v>228.81663131323143</v>
      </c>
      <c r="T48">
        <f t="shared" si="45"/>
        <v>16.13635094947102</v>
      </c>
      <c r="U48">
        <f t="shared" si="46"/>
        <v>26.035137252250795</v>
      </c>
      <c r="V48">
        <f t="shared" si="47"/>
        <v>42.171488201721814</v>
      </c>
      <c r="W48" s="1">
        <v>0</v>
      </c>
      <c r="Y48">
        <f t="shared" si="48"/>
        <v>767</v>
      </c>
      <c r="Z48">
        <f t="shared" si="49"/>
        <v>526</v>
      </c>
      <c r="AA48">
        <f t="shared" si="50"/>
        <v>798.2509961738994</v>
      </c>
      <c r="AB48">
        <f t="shared" si="51"/>
        <v>494.74900382610076</v>
      </c>
      <c r="AC48">
        <f t="shared" si="52"/>
        <v>1.2234557382854976</v>
      </c>
      <c r="AD48">
        <f t="shared" si="53"/>
        <v>1.973980249193869</v>
      </c>
      <c r="AE48">
        <f t="shared" si="54"/>
        <v>3.1974359874793663</v>
      </c>
      <c r="AF48" s="1">
        <v>0</v>
      </c>
      <c r="AG48" s="4"/>
      <c r="AI48">
        <f t="shared" si="55"/>
        <v>767</v>
      </c>
      <c r="AJ48">
        <f t="shared" si="56"/>
        <v>526</v>
      </c>
      <c r="AK48">
        <f t="shared" si="57"/>
        <v>798.2509961738994</v>
      </c>
      <c r="AL48">
        <f t="shared" si="58"/>
        <v>494.74900382610076</v>
      </c>
      <c r="AM48">
        <f t="shared" si="59"/>
        <v>1.2234557382854976</v>
      </c>
      <c r="AN48">
        <f t="shared" si="60"/>
        <v>1.973980249193869</v>
      </c>
      <c r="AO48">
        <f t="shared" si="61"/>
        <v>3.1974359874793663</v>
      </c>
    </row>
    <row r="49" spans="1:41" ht="12.75">
      <c r="A49" t="s">
        <v>71</v>
      </c>
      <c r="B49">
        <v>813</v>
      </c>
      <c r="C49">
        <v>467</v>
      </c>
      <c r="D49">
        <f t="shared" si="31"/>
        <v>1280</v>
      </c>
      <c r="E49">
        <f t="shared" si="32"/>
        <v>0.2657731284733573</v>
      </c>
      <c r="F49">
        <f t="shared" si="33"/>
        <v>0.24566017885323513</v>
      </c>
      <c r="G49">
        <f t="shared" si="34"/>
        <v>0.25806451612903225</v>
      </c>
      <c r="H49">
        <f t="shared" si="35"/>
        <v>789.4193548387096</v>
      </c>
      <c r="I49">
        <f t="shared" si="36"/>
        <v>490.5806451612903</v>
      </c>
      <c r="J49">
        <f t="shared" si="37"/>
        <v>23.580645161290363</v>
      </c>
      <c r="K49">
        <f t="shared" si="38"/>
        <v>0.7043744529627037</v>
      </c>
      <c r="L49">
        <f t="shared" si="39"/>
        <v>1.1334463185759656</v>
      </c>
      <c r="M49">
        <f t="shared" si="40"/>
        <v>-2.0112949620122196</v>
      </c>
      <c r="P49">
        <f t="shared" si="41"/>
        <v>813</v>
      </c>
      <c r="Q49">
        <f t="shared" si="42"/>
        <v>467</v>
      </c>
      <c r="R49">
        <f t="shared" si="43"/>
        <v>790.2252707676653</v>
      </c>
      <c r="S49">
        <f t="shared" si="44"/>
        <v>489.77472923233483</v>
      </c>
      <c r="T49">
        <f t="shared" si="45"/>
        <v>0.6563802890057936</v>
      </c>
      <c r="U49">
        <f t="shared" si="46"/>
        <v>1.0590344104097626</v>
      </c>
      <c r="V49">
        <f t="shared" si="47"/>
        <v>1.7154146994155561</v>
      </c>
      <c r="Y49">
        <f t="shared" si="48"/>
        <v>813</v>
      </c>
      <c r="Z49">
        <f t="shared" si="49"/>
        <v>467</v>
      </c>
      <c r="AA49">
        <f t="shared" si="50"/>
        <v>790.2252707676653</v>
      </c>
      <c r="AB49">
        <f t="shared" si="51"/>
        <v>489.77472923233483</v>
      </c>
      <c r="AC49">
        <f t="shared" si="52"/>
        <v>0.6563802890057936</v>
      </c>
      <c r="AD49">
        <f t="shared" si="53"/>
        <v>1.0590344104097626</v>
      </c>
      <c r="AE49">
        <f t="shared" si="54"/>
        <v>1.7154146994155561</v>
      </c>
      <c r="AF49" s="1"/>
      <c r="AG49" s="4"/>
      <c r="AI49">
        <f t="shared" si="55"/>
        <v>813</v>
      </c>
      <c r="AJ49">
        <f t="shared" si="56"/>
        <v>467</v>
      </c>
      <c r="AK49">
        <f t="shared" si="57"/>
        <v>790.2252707676653</v>
      </c>
      <c r="AL49">
        <f t="shared" si="58"/>
        <v>489.77472923233483</v>
      </c>
      <c r="AM49">
        <f t="shared" si="59"/>
        <v>0.6563802890057936</v>
      </c>
      <c r="AN49">
        <f t="shared" si="60"/>
        <v>1.0590344104097626</v>
      </c>
      <c r="AO49">
        <f t="shared" si="61"/>
        <v>1.7154146994155561</v>
      </c>
    </row>
    <row r="50" spans="1:41" ht="12.75">
      <c r="A50" t="s">
        <v>72</v>
      </c>
      <c r="B50">
        <v>741</v>
      </c>
      <c r="C50">
        <v>510</v>
      </c>
      <c r="D50">
        <f t="shared" si="31"/>
        <v>1251</v>
      </c>
      <c r="E50">
        <f t="shared" si="32"/>
        <v>0.2422360248447205</v>
      </c>
      <c r="F50">
        <f t="shared" si="33"/>
        <v>0.2682798527091005</v>
      </c>
      <c r="G50">
        <f t="shared" si="34"/>
        <v>0.25221774193548385</v>
      </c>
      <c r="H50">
        <f t="shared" si="35"/>
        <v>771.5340725806451</v>
      </c>
      <c r="I50">
        <f t="shared" si="36"/>
        <v>479.4659274193548</v>
      </c>
      <c r="J50">
        <f t="shared" si="37"/>
        <v>30.534072580645102</v>
      </c>
      <c r="K50">
        <f t="shared" si="38"/>
        <v>1.2084101292398213</v>
      </c>
      <c r="L50">
        <f t="shared" si="39"/>
        <v>1.944516878140249</v>
      </c>
      <c r="M50">
        <f t="shared" si="40"/>
        <v>2.6043827864379976</v>
      </c>
      <c r="P50">
        <f t="shared" si="41"/>
        <v>741</v>
      </c>
      <c r="Q50">
        <f t="shared" si="42"/>
        <v>510</v>
      </c>
      <c r="R50">
        <f t="shared" si="43"/>
        <v>772.3217294768353</v>
      </c>
      <c r="S50">
        <f t="shared" si="44"/>
        <v>478.67827052316477</v>
      </c>
      <c r="T50">
        <f t="shared" si="45"/>
        <v>1.2702617315773468</v>
      </c>
      <c r="U50">
        <f t="shared" si="46"/>
        <v>2.049499210289665</v>
      </c>
      <c r="V50">
        <f t="shared" si="47"/>
        <v>3.319760941867012</v>
      </c>
      <c r="Y50">
        <f t="shared" si="48"/>
        <v>741</v>
      </c>
      <c r="Z50">
        <f t="shared" si="49"/>
        <v>510</v>
      </c>
      <c r="AA50">
        <f t="shared" si="50"/>
        <v>772.3217294768353</v>
      </c>
      <c r="AB50">
        <f t="shared" si="51"/>
        <v>478.67827052316477</v>
      </c>
      <c r="AC50">
        <f t="shared" si="52"/>
        <v>1.2702617315773468</v>
      </c>
      <c r="AD50">
        <f t="shared" si="53"/>
        <v>2.049499210289665</v>
      </c>
      <c r="AE50">
        <f t="shared" si="54"/>
        <v>3.319760941867012</v>
      </c>
      <c r="AF50" s="1"/>
      <c r="AG50" s="4">
        <v>1</v>
      </c>
      <c r="AI50">
        <f t="shared" si="55"/>
        <v>551</v>
      </c>
      <c r="AJ50">
        <f t="shared" si="56"/>
        <v>320</v>
      </c>
      <c r="AK50">
        <f t="shared" si="57"/>
        <v>537.7236022176847</v>
      </c>
      <c r="AL50">
        <f t="shared" si="58"/>
        <v>333.27639778231537</v>
      </c>
      <c r="AM50">
        <f t="shared" si="59"/>
        <v>0.3277943117008832</v>
      </c>
      <c r="AN50">
        <f t="shared" si="60"/>
        <v>0.5288785501978368</v>
      </c>
      <c r="AO50">
        <f t="shared" si="61"/>
        <v>0.85667286189872</v>
      </c>
    </row>
    <row r="51" spans="1:41" ht="12.75">
      <c r="A51" t="s">
        <v>73</v>
      </c>
      <c r="B51">
        <v>712</v>
      </c>
      <c r="C51">
        <v>402</v>
      </c>
      <c r="D51">
        <f t="shared" si="31"/>
        <v>1114</v>
      </c>
      <c r="E51">
        <f t="shared" si="32"/>
        <v>0.2327558025498529</v>
      </c>
      <c r="F51">
        <f t="shared" si="33"/>
        <v>0.21146764860599684</v>
      </c>
      <c r="G51">
        <f t="shared" si="34"/>
        <v>0.2245967741935484</v>
      </c>
      <c r="H51">
        <f t="shared" si="35"/>
        <v>687.0415322580645</v>
      </c>
      <c r="I51">
        <f t="shared" si="36"/>
        <v>426.9584677419355</v>
      </c>
      <c r="J51">
        <f t="shared" si="37"/>
        <v>24.958467741935465</v>
      </c>
      <c r="K51">
        <f t="shared" si="38"/>
        <v>0.9066775191565156</v>
      </c>
      <c r="L51">
        <f t="shared" si="39"/>
        <v>1.4589829200945719</v>
      </c>
      <c r="M51">
        <f t="shared" si="40"/>
        <v>-2.1288153943856054</v>
      </c>
      <c r="P51">
        <f t="shared" si="41"/>
        <v>712</v>
      </c>
      <c r="Q51">
        <f t="shared" si="42"/>
        <v>402</v>
      </c>
      <c r="R51">
        <f t="shared" si="43"/>
        <v>687.7429309649837</v>
      </c>
      <c r="S51">
        <f t="shared" si="44"/>
        <v>426.2570690350164</v>
      </c>
      <c r="T51">
        <f t="shared" si="45"/>
        <v>0.8555600816484543</v>
      </c>
      <c r="U51">
        <f t="shared" si="46"/>
        <v>1.3804003286130015</v>
      </c>
      <c r="V51">
        <f t="shared" si="47"/>
        <v>2.235960410261456</v>
      </c>
      <c r="Y51">
        <f t="shared" si="48"/>
        <v>712</v>
      </c>
      <c r="Z51">
        <f t="shared" si="49"/>
        <v>402</v>
      </c>
      <c r="AA51">
        <f t="shared" si="50"/>
        <v>687.7429309649837</v>
      </c>
      <c r="AB51">
        <f t="shared" si="51"/>
        <v>426.2570690350164</v>
      </c>
      <c r="AC51">
        <f t="shared" si="52"/>
        <v>0.8555600816484543</v>
      </c>
      <c r="AD51">
        <f t="shared" si="53"/>
        <v>1.3804003286130015</v>
      </c>
      <c r="AE51">
        <f t="shared" si="54"/>
        <v>2.235960410261456</v>
      </c>
      <c r="AF51" s="1"/>
      <c r="AG51" s="4"/>
      <c r="AI51">
        <f t="shared" si="55"/>
        <v>712</v>
      </c>
      <c r="AJ51">
        <f t="shared" si="56"/>
        <v>402</v>
      </c>
      <c r="AK51">
        <f t="shared" si="57"/>
        <v>687.7429309649837</v>
      </c>
      <c r="AL51">
        <f t="shared" si="58"/>
        <v>426.2570690350164</v>
      </c>
      <c r="AM51">
        <f t="shared" si="59"/>
        <v>0.8555600816484543</v>
      </c>
      <c r="AN51">
        <f t="shared" si="60"/>
        <v>1.3804003286130015</v>
      </c>
      <c r="AO51">
        <f t="shared" si="61"/>
        <v>2.235960410261456</v>
      </c>
    </row>
    <row r="52" spans="1:41" ht="12.75">
      <c r="A52" t="s">
        <v>74</v>
      </c>
      <c r="B52">
        <v>749</v>
      </c>
      <c r="C52">
        <v>364</v>
      </c>
      <c r="D52">
        <f t="shared" si="31"/>
        <v>1113</v>
      </c>
      <c r="E52">
        <f t="shared" si="32"/>
        <v>0.2448512585812357</v>
      </c>
      <c r="F52">
        <f t="shared" si="33"/>
        <v>0.19147816938453446</v>
      </c>
      <c r="G52">
        <f t="shared" si="34"/>
        <v>0.22439516129032258</v>
      </c>
      <c r="H52">
        <f t="shared" si="35"/>
        <v>686.4247983870968</v>
      </c>
      <c r="I52">
        <f t="shared" si="36"/>
        <v>426.57520161290324</v>
      </c>
      <c r="J52">
        <f t="shared" si="37"/>
        <v>62.57520161290324</v>
      </c>
      <c r="K52">
        <f t="shared" si="38"/>
        <v>5.704420740766021</v>
      </c>
      <c r="L52">
        <f t="shared" si="39"/>
        <v>9.179286189375727</v>
      </c>
      <c r="M52">
        <f t="shared" si="40"/>
        <v>-5.337308919670122</v>
      </c>
      <c r="P52">
        <f t="shared" si="41"/>
        <v>749</v>
      </c>
      <c r="Q52">
        <f t="shared" si="42"/>
        <v>364</v>
      </c>
      <c r="R52">
        <f t="shared" si="43"/>
        <v>687.1255674721964</v>
      </c>
      <c r="S52">
        <f t="shared" si="44"/>
        <v>425.87443252780366</v>
      </c>
      <c r="T52">
        <f t="shared" si="45"/>
        <v>5.571682355994756</v>
      </c>
      <c r="U52">
        <f t="shared" si="46"/>
        <v>8.98961080596869</v>
      </c>
      <c r="V52">
        <f t="shared" si="47"/>
        <v>14.561293161963446</v>
      </c>
      <c r="W52" s="1">
        <v>1</v>
      </c>
      <c r="Y52">
        <f t="shared" si="48"/>
        <v>214</v>
      </c>
      <c r="Z52">
        <f t="shared" si="49"/>
        <v>134</v>
      </c>
      <c r="AA52">
        <f t="shared" si="50"/>
        <v>214.842495489959</v>
      </c>
      <c r="AB52">
        <f t="shared" si="51"/>
        <v>133.15750451004104</v>
      </c>
      <c r="AC52">
        <f t="shared" si="52"/>
        <v>0.003303809374316338</v>
      </c>
      <c r="AD52">
        <f t="shared" si="53"/>
        <v>0.005330519321557804</v>
      </c>
      <c r="AE52">
        <f t="shared" si="54"/>
        <v>0.008634328695874143</v>
      </c>
      <c r="AF52" s="1">
        <v>1</v>
      </c>
      <c r="AG52" s="4"/>
      <c r="AI52">
        <f t="shared" si="55"/>
        <v>199</v>
      </c>
      <c r="AJ52">
        <f t="shared" si="56"/>
        <v>134</v>
      </c>
      <c r="AK52">
        <f t="shared" si="57"/>
        <v>205.5820430981504</v>
      </c>
      <c r="AL52">
        <f t="shared" si="58"/>
        <v>127.4179569018496</v>
      </c>
      <c r="AM52">
        <f t="shared" si="59"/>
        <v>0.21073480296732688</v>
      </c>
      <c r="AN52">
        <f t="shared" si="60"/>
        <v>0.3400093079445723</v>
      </c>
      <c r="AO52">
        <f t="shared" si="61"/>
        <v>0.5507441109118991</v>
      </c>
    </row>
    <row r="53" spans="1:41" ht="12.75">
      <c r="A53" t="s">
        <v>75</v>
      </c>
      <c r="B53">
        <v>650</v>
      </c>
      <c r="C53">
        <v>446</v>
      </c>
      <c r="D53">
        <f t="shared" si="31"/>
        <v>1096</v>
      </c>
      <c r="E53">
        <f t="shared" si="32"/>
        <v>0.21248774109186008</v>
      </c>
      <c r="F53">
        <f t="shared" si="33"/>
        <v>0.23461336138874278</v>
      </c>
      <c r="G53">
        <f t="shared" si="34"/>
        <v>0.22096774193548388</v>
      </c>
      <c r="H53">
        <f t="shared" si="35"/>
        <v>675.9403225806452</v>
      </c>
      <c r="I53">
        <f t="shared" si="36"/>
        <v>420.05967741935484</v>
      </c>
      <c r="J53">
        <f t="shared" si="37"/>
        <v>25.940322580645216</v>
      </c>
      <c r="K53">
        <f t="shared" si="38"/>
        <v>0.9955025807883352</v>
      </c>
      <c r="L53">
        <f t="shared" si="39"/>
        <v>1.6019160413632392</v>
      </c>
      <c r="M53">
        <f t="shared" si="40"/>
        <v>2.2125620296882698</v>
      </c>
      <c r="N53" s="1">
        <v>1</v>
      </c>
      <c r="P53">
        <f t="shared" si="41"/>
        <v>175</v>
      </c>
      <c r="Q53">
        <f t="shared" si="42"/>
        <v>226</v>
      </c>
      <c r="R53">
        <f t="shared" si="43"/>
        <v>247.56276060768263</v>
      </c>
      <c r="S53">
        <f t="shared" si="44"/>
        <v>153.4372393923174</v>
      </c>
      <c r="T53">
        <f t="shared" si="45"/>
        <v>21.268765197492545</v>
      </c>
      <c r="U53">
        <f t="shared" si="46"/>
        <v>34.316012513397</v>
      </c>
      <c r="V53">
        <f t="shared" si="47"/>
        <v>55.58477771088954</v>
      </c>
      <c r="W53" s="1">
        <v>0</v>
      </c>
      <c r="Y53">
        <f t="shared" si="48"/>
        <v>650</v>
      </c>
      <c r="Z53">
        <f t="shared" si="49"/>
        <v>446</v>
      </c>
      <c r="AA53">
        <f t="shared" si="50"/>
        <v>676.6303880948134</v>
      </c>
      <c r="AB53">
        <f t="shared" si="51"/>
        <v>419.36961190518673</v>
      </c>
      <c r="AC53">
        <f t="shared" si="52"/>
        <v>1.0481018626390812</v>
      </c>
      <c r="AD53">
        <f t="shared" si="53"/>
        <v>1.6910561708527105</v>
      </c>
      <c r="AE53">
        <f t="shared" si="54"/>
        <v>2.7391580334917918</v>
      </c>
      <c r="AF53" s="1">
        <v>0</v>
      </c>
      <c r="AG53" s="4">
        <v>1</v>
      </c>
      <c r="AI53">
        <f t="shared" si="55"/>
        <v>460</v>
      </c>
      <c r="AJ53">
        <f t="shared" si="56"/>
        <v>256</v>
      </c>
      <c r="AK53">
        <f t="shared" si="57"/>
        <v>442.0322608356627</v>
      </c>
      <c r="AL53">
        <f t="shared" si="58"/>
        <v>273.96773916433733</v>
      </c>
      <c r="AM53">
        <f t="shared" si="59"/>
        <v>0.7303531422510443</v>
      </c>
      <c r="AN53">
        <f t="shared" si="60"/>
        <v>1.1783856437345304</v>
      </c>
      <c r="AO53">
        <f t="shared" si="61"/>
        <v>1.9087387859855747</v>
      </c>
    </row>
    <row r="54" spans="1:41" ht="12.75">
      <c r="A54" t="s">
        <v>76</v>
      </c>
      <c r="B54">
        <v>626</v>
      </c>
      <c r="C54">
        <v>446</v>
      </c>
      <c r="D54">
        <f t="shared" si="31"/>
        <v>1072</v>
      </c>
      <c r="E54">
        <f t="shared" si="32"/>
        <v>0.20464203988231447</v>
      </c>
      <c r="F54">
        <f t="shared" si="33"/>
        <v>0.23461336138874278</v>
      </c>
      <c r="G54">
        <f t="shared" si="34"/>
        <v>0.2161290322580645</v>
      </c>
      <c r="H54">
        <f t="shared" si="35"/>
        <v>661.1387096774193</v>
      </c>
      <c r="I54">
        <f t="shared" si="36"/>
        <v>410.86129032258066</v>
      </c>
      <c r="J54">
        <f t="shared" si="37"/>
        <v>35.13870967741934</v>
      </c>
      <c r="K54">
        <f t="shared" si="38"/>
        <v>1.8675792231200752</v>
      </c>
      <c r="L54">
        <f t="shared" si="39"/>
        <v>3.0052208540369856</v>
      </c>
      <c r="M54">
        <f t="shared" si="40"/>
        <v>2.9971321506428312</v>
      </c>
      <c r="N54" s="1">
        <v>0.5</v>
      </c>
      <c r="P54">
        <f t="shared" si="41"/>
        <v>388.5</v>
      </c>
      <c r="Q54">
        <f t="shared" si="42"/>
        <v>336</v>
      </c>
      <c r="R54">
        <f t="shared" si="43"/>
        <v>447.2798505243543</v>
      </c>
      <c r="S54">
        <f t="shared" si="44"/>
        <v>277.22014947564577</v>
      </c>
      <c r="T54">
        <f t="shared" si="45"/>
        <v>7.7246288282715865</v>
      </c>
      <c r="U54">
        <f t="shared" si="46"/>
        <v>12.463274528206544</v>
      </c>
      <c r="V54">
        <f t="shared" si="47"/>
        <v>20.18790335647813</v>
      </c>
      <c r="W54" s="1">
        <v>0</v>
      </c>
      <c r="Y54">
        <f t="shared" si="48"/>
        <v>626</v>
      </c>
      <c r="Z54">
        <f t="shared" si="49"/>
        <v>446</v>
      </c>
      <c r="AA54">
        <f t="shared" si="50"/>
        <v>661.8136642679196</v>
      </c>
      <c r="AB54">
        <f t="shared" si="51"/>
        <v>410.1863357320804</v>
      </c>
      <c r="AC54">
        <f t="shared" si="52"/>
        <v>1.9380357607364642</v>
      </c>
      <c r="AD54">
        <f t="shared" si="53"/>
        <v>3.1269168096643347</v>
      </c>
      <c r="AE54">
        <f t="shared" si="54"/>
        <v>5.0649525704007985</v>
      </c>
      <c r="AF54" s="1">
        <v>0</v>
      </c>
      <c r="AG54" s="4">
        <v>1</v>
      </c>
      <c r="AI54">
        <f t="shared" si="55"/>
        <v>436</v>
      </c>
      <c r="AJ54">
        <f t="shared" si="56"/>
        <v>256</v>
      </c>
      <c r="AK54">
        <f t="shared" si="57"/>
        <v>427.215537008769</v>
      </c>
      <c r="AL54">
        <f t="shared" si="58"/>
        <v>264.784462991231</v>
      </c>
      <c r="AM54">
        <f t="shared" si="59"/>
        <v>0.18062730251948525</v>
      </c>
      <c r="AN54">
        <f t="shared" si="60"/>
        <v>0.2914324699137005</v>
      </c>
      <c r="AO54">
        <f t="shared" si="61"/>
        <v>0.47205977243318575</v>
      </c>
    </row>
    <row r="55" spans="1:41" ht="12.75">
      <c r="A55" t="s">
        <v>77</v>
      </c>
      <c r="B55">
        <v>697</v>
      </c>
      <c r="C55">
        <v>369</v>
      </c>
      <c r="D55">
        <f t="shared" si="31"/>
        <v>1066</v>
      </c>
      <c r="E55">
        <f t="shared" si="32"/>
        <v>0.2278522392938869</v>
      </c>
      <c r="F55">
        <f t="shared" si="33"/>
        <v>0.1941083640189374</v>
      </c>
      <c r="G55">
        <f t="shared" si="34"/>
        <v>0.21491935483870966</v>
      </c>
      <c r="H55">
        <f t="shared" si="35"/>
        <v>657.4383064516129</v>
      </c>
      <c r="I55">
        <f t="shared" si="36"/>
        <v>408.5616935483871</v>
      </c>
      <c r="J55">
        <f t="shared" si="37"/>
        <v>39.5616935483871</v>
      </c>
      <c r="K55">
        <f t="shared" si="38"/>
        <v>2.3806455770183903</v>
      </c>
      <c r="L55">
        <f t="shared" si="39"/>
        <v>3.8308231562857737</v>
      </c>
      <c r="M55">
        <f t="shared" si="40"/>
        <v>-3.3743875274949486</v>
      </c>
      <c r="P55">
        <f t="shared" si="41"/>
        <v>697</v>
      </c>
      <c r="Q55">
        <f t="shared" si="42"/>
        <v>369</v>
      </c>
      <c r="R55">
        <f t="shared" si="43"/>
        <v>658.1094833111962</v>
      </c>
      <c r="S55">
        <f t="shared" si="44"/>
        <v>407.89051668880387</v>
      </c>
      <c r="T55">
        <f t="shared" si="45"/>
        <v>2.2982077096234983</v>
      </c>
      <c r="U55">
        <f t="shared" si="46"/>
        <v>3.7080349418274374</v>
      </c>
      <c r="V55">
        <f t="shared" si="47"/>
        <v>6.006242651450936</v>
      </c>
      <c r="Y55">
        <f t="shared" si="48"/>
        <v>697</v>
      </c>
      <c r="Z55">
        <f t="shared" si="49"/>
        <v>369</v>
      </c>
      <c r="AA55">
        <f t="shared" si="50"/>
        <v>658.1094833111962</v>
      </c>
      <c r="AB55">
        <f t="shared" si="51"/>
        <v>407.89051668880387</v>
      </c>
      <c r="AC55">
        <f t="shared" si="52"/>
        <v>2.2982077096234983</v>
      </c>
      <c r="AD55">
        <f t="shared" si="53"/>
        <v>3.7080349418274374</v>
      </c>
      <c r="AE55">
        <f t="shared" si="54"/>
        <v>6.006242651450936</v>
      </c>
      <c r="AF55" s="1">
        <v>0.5</v>
      </c>
      <c r="AG55" s="4"/>
      <c r="AI55">
        <f t="shared" si="55"/>
        <v>422</v>
      </c>
      <c r="AJ55">
        <f t="shared" si="56"/>
        <v>254</v>
      </c>
      <c r="AK55">
        <f t="shared" si="57"/>
        <v>417.3377211241732</v>
      </c>
      <c r="AL55">
        <f t="shared" si="58"/>
        <v>258.6622788758268</v>
      </c>
      <c r="AM55">
        <f t="shared" si="59"/>
        <v>0.052084542603599064</v>
      </c>
      <c r="AN55">
        <f t="shared" si="60"/>
        <v>0.08403561744855698</v>
      </c>
      <c r="AO55">
        <f t="shared" si="61"/>
        <v>0.13612016005215605</v>
      </c>
    </row>
    <row r="56" spans="1:41" ht="12.75">
      <c r="A56" t="s">
        <v>78</v>
      </c>
      <c r="B56">
        <v>678</v>
      </c>
      <c r="C56">
        <v>383</v>
      </c>
      <c r="D56">
        <f t="shared" si="31"/>
        <v>1061</v>
      </c>
      <c r="E56">
        <f t="shared" si="32"/>
        <v>0.22164105916966328</v>
      </c>
      <c r="F56">
        <f t="shared" si="33"/>
        <v>0.20147290899526565</v>
      </c>
      <c r="G56">
        <f t="shared" si="34"/>
        <v>0.21391129032258063</v>
      </c>
      <c r="H56">
        <f t="shared" si="35"/>
        <v>654.3546370967741</v>
      </c>
      <c r="I56">
        <f t="shared" si="36"/>
        <v>406.64536290322576</v>
      </c>
      <c r="J56">
        <f t="shared" si="37"/>
        <v>23.645362903225873</v>
      </c>
      <c r="K56">
        <f t="shared" si="38"/>
        <v>0.8544345147546699</v>
      </c>
      <c r="L56">
        <f t="shared" si="39"/>
        <v>1.3749159287924961</v>
      </c>
      <c r="M56">
        <f t="shared" si="40"/>
        <v>-2.016815017439763</v>
      </c>
      <c r="P56">
        <f t="shared" si="41"/>
        <v>678</v>
      </c>
      <c r="Q56">
        <f t="shared" si="42"/>
        <v>383</v>
      </c>
      <c r="R56">
        <f t="shared" si="43"/>
        <v>655.02266584726</v>
      </c>
      <c r="S56">
        <f t="shared" si="44"/>
        <v>405.97733415274007</v>
      </c>
      <c r="T56">
        <f t="shared" si="45"/>
        <v>0.8060146805511967</v>
      </c>
      <c r="U56">
        <f t="shared" si="46"/>
        <v>1.3004614798717866</v>
      </c>
      <c r="V56">
        <f t="shared" si="47"/>
        <v>2.106476160422983</v>
      </c>
      <c r="Y56">
        <f t="shared" si="48"/>
        <v>678</v>
      </c>
      <c r="Z56">
        <f t="shared" si="49"/>
        <v>383</v>
      </c>
      <c r="AA56">
        <f t="shared" si="50"/>
        <v>655.02266584726</v>
      </c>
      <c r="AB56">
        <f t="shared" si="51"/>
        <v>405.97733415274007</v>
      </c>
      <c r="AC56">
        <f t="shared" si="52"/>
        <v>0.8060146805511967</v>
      </c>
      <c r="AD56">
        <f t="shared" si="53"/>
        <v>1.3004614798717866</v>
      </c>
      <c r="AE56">
        <f t="shared" si="54"/>
        <v>2.106476160422983</v>
      </c>
      <c r="AF56" s="1"/>
      <c r="AG56" s="4"/>
      <c r="AI56">
        <f t="shared" si="55"/>
        <v>678</v>
      </c>
      <c r="AJ56">
        <f t="shared" si="56"/>
        <v>383</v>
      </c>
      <c r="AK56">
        <f t="shared" si="57"/>
        <v>655.02266584726</v>
      </c>
      <c r="AL56">
        <f t="shared" si="58"/>
        <v>405.97733415274007</v>
      </c>
      <c r="AM56">
        <f t="shared" si="59"/>
        <v>0.8060146805511967</v>
      </c>
      <c r="AN56">
        <f t="shared" si="60"/>
        <v>1.3004614798717866</v>
      </c>
      <c r="AO56">
        <f t="shared" si="61"/>
        <v>2.106476160422983</v>
      </c>
    </row>
    <row r="57" spans="1:41" ht="12.75">
      <c r="A57" t="s">
        <v>79</v>
      </c>
      <c r="B57">
        <v>597</v>
      </c>
      <c r="C57">
        <v>331</v>
      </c>
      <c r="D57">
        <f t="shared" si="31"/>
        <v>928</v>
      </c>
      <c r="E57">
        <f t="shared" si="32"/>
        <v>0.19516181758744688</v>
      </c>
      <c r="F57">
        <f t="shared" si="33"/>
        <v>0.174118884797475</v>
      </c>
      <c r="G57">
        <f t="shared" si="34"/>
        <v>0.1870967741935484</v>
      </c>
      <c r="H57">
        <f t="shared" si="35"/>
        <v>572.3290322580646</v>
      </c>
      <c r="I57">
        <f t="shared" si="36"/>
        <v>355.6709677419355</v>
      </c>
      <c r="J57">
        <f t="shared" si="37"/>
        <v>24.670967741935442</v>
      </c>
      <c r="K57">
        <f t="shared" si="38"/>
        <v>1.0634733082161283</v>
      </c>
      <c r="L57">
        <f t="shared" si="39"/>
        <v>1.7112913465718762</v>
      </c>
      <c r="M57">
        <f t="shared" si="40"/>
        <v>-2.104293278997188</v>
      </c>
      <c r="P57">
        <f t="shared" si="41"/>
        <v>597</v>
      </c>
      <c r="Q57">
        <f t="shared" si="42"/>
        <v>331</v>
      </c>
      <c r="R57">
        <f t="shared" si="43"/>
        <v>572.9133213065572</v>
      </c>
      <c r="S57">
        <f t="shared" si="44"/>
        <v>355.08667869344276</v>
      </c>
      <c r="T57">
        <f t="shared" si="45"/>
        <v>1.012662943773148</v>
      </c>
      <c r="U57">
        <f t="shared" si="46"/>
        <v>1.6338773750001097</v>
      </c>
      <c r="V57">
        <f t="shared" si="47"/>
        <v>2.6465403187732575</v>
      </c>
      <c r="Y57">
        <f t="shared" si="48"/>
        <v>597</v>
      </c>
      <c r="Z57">
        <f t="shared" si="49"/>
        <v>331</v>
      </c>
      <c r="AA57">
        <f t="shared" si="50"/>
        <v>572.9133213065572</v>
      </c>
      <c r="AB57">
        <f t="shared" si="51"/>
        <v>355.08667869344276</v>
      </c>
      <c r="AC57">
        <f t="shared" si="52"/>
        <v>1.012662943773148</v>
      </c>
      <c r="AD57">
        <f t="shared" si="53"/>
        <v>1.6338773750001097</v>
      </c>
      <c r="AE57">
        <f t="shared" si="54"/>
        <v>2.6465403187732575</v>
      </c>
      <c r="AF57" s="1"/>
      <c r="AG57" s="4"/>
      <c r="AI57">
        <f t="shared" si="55"/>
        <v>597</v>
      </c>
      <c r="AJ57">
        <f t="shared" si="56"/>
        <v>331</v>
      </c>
      <c r="AK57">
        <f t="shared" si="57"/>
        <v>572.9133213065572</v>
      </c>
      <c r="AL57">
        <f t="shared" si="58"/>
        <v>355.08667869344276</v>
      </c>
      <c r="AM57">
        <f t="shared" si="59"/>
        <v>1.012662943773148</v>
      </c>
      <c r="AN57">
        <f t="shared" si="60"/>
        <v>1.6338773750001097</v>
      </c>
      <c r="AO57">
        <f t="shared" si="61"/>
        <v>2.6465403187732575</v>
      </c>
    </row>
    <row r="58" spans="1:41" ht="12.75">
      <c r="A58" t="s">
        <v>80</v>
      </c>
      <c r="B58">
        <v>580</v>
      </c>
      <c r="C58">
        <v>347</v>
      </c>
      <c r="D58">
        <f t="shared" si="31"/>
        <v>927</v>
      </c>
      <c r="E58">
        <f t="shared" si="32"/>
        <v>0.18960444589735206</v>
      </c>
      <c r="F58">
        <f t="shared" si="33"/>
        <v>0.18253550762756443</v>
      </c>
      <c r="G58">
        <f t="shared" si="34"/>
        <v>0.18689516129032258</v>
      </c>
      <c r="H58">
        <f t="shared" si="35"/>
        <v>571.7122983870968</v>
      </c>
      <c r="I58">
        <f t="shared" si="36"/>
        <v>355.2877016129032</v>
      </c>
      <c r="J58">
        <f t="shared" si="37"/>
        <v>8.28770161290322</v>
      </c>
      <c r="K58">
        <f t="shared" si="38"/>
        <v>0.12014084394947283</v>
      </c>
      <c r="L58">
        <f t="shared" si="39"/>
        <v>0.19332500875404388</v>
      </c>
      <c r="M58">
        <f t="shared" si="40"/>
        <v>-0.7068938269787634</v>
      </c>
      <c r="P58">
        <f t="shared" si="41"/>
        <v>580</v>
      </c>
      <c r="Q58">
        <f t="shared" si="42"/>
        <v>347</v>
      </c>
      <c r="R58">
        <f t="shared" si="43"/>
        <v>572.2959578137701</v>
      </c>
      <c r="S58">
        <f t="shared" si="44"/>
        <v>354.70404218623</v>
      </c>
      <c r="T58">
        <f t="shared" si="45"/>
        <v>0.10370904284199732</v>
      </c>
      <c r="U58">
        <f t="shared" si="46"/>
        <v>0.16732898120188391</v>
      </c>
      <c r="V58">
        <f t="shared" si="47"/>
        <v>0.2710380240438812</v>
      </c>
      <c r="Y58">
        <f t="shared" si="48"/>
        <v>580</v>
      </c>
      <c r="Z58">
        <f t="shared" si="49"/>
        <v>347</v>
      </c>
      <c r="AA58">
        <f t="shared" si="50"/>
        <v>572.2959578137701</v>
      </c>
      <c r="AB58">
        <f t="shared" si="51"/>
        <v>354.70404218623</v>
      </c>
      <c r="AC58">
        <f t="shared" si="52"/>
        <v>0.10370904284199732</v>
      </c>
      <c r="AD58">
        <f t="shared" si="53"/>
        <v>0.16732898120188391</v>
      </c>
      <c r="AE58">
        <f t="shared" si="54"/>
        <v>0.2710380240438812</v>
      </c>
      <c r="AF58" s="1"/>
      <c r="AG58" s="4"/>
      <c r="AI58">
        <f t="shared" si="55"/>
        <v>580</v>
      </c>
      <c r="AJ58">
        <f t="shared" si="56"/>
        <v>347</v>
      </c>
      <c r="AK58">
        <f t="shared" si="57"/>
        <v>572.2959578137701</v>
      </c>
      <c r="AL58">
        <f t="shared" si="58"/>
        <v>354.70404218623</v>
      </c>
      <c r="AM58">
        <f t="shared" si="59"/>
        <v>0.10370904284199732</v>
      </c>
      <c r="AN58">
        <f t="shared" si="60"/>
        <v>0.16732898120188391</v>
      </c>
      <c r="AO58">
        <f t="shared" si="61"/>
        <v>0.2710380240438812</v>
      </c>
    </row>
    <row r="59" spans="1:41" ht="12.75">
      <c r="A59" t="s">
        <v>81</v>
      </c>
      <c r="B59">
        <v>576</v>
      </c>
      <c r="C59">
        <v>309</v>
      </c>
      <c r="D59">
        <f t="shared" si="31"/>
        <v>885</v>
      </c>
      <c r="E59">
        <f t="shared" si="32"/>
        <v>0.18829682902909448</v>
      </c>
      <c r="F59">
        <f t="shared" si="33"/>
        <v>0.16254602840610205</v>
      </c>
      <c r="G59">
        <f t="shared" si="34"/>
        <v>0.17842741935483872</v>
      </c>
      <c r="H59">
        <f t="shared" si="35"/>
        <v>545.8094758064516</v>
      </c>
      <c r="I59">
        <f t="shared" si="36"/>
        <v>339.1905241935484</v>
      </c>
      <c r="J59">
        <f t="shared" si="37"/>
        <v>30.190524193548413</v>
      </c>
      <c r="K59">
        <f t="shared" si="38"/>
        <v>1.669937572510093</v>
      </c>
      <c r="L59">
        <f t="shared" si="39"/>
        <v>2.687185183749802</v>
      </c>
      <c r="M59">
        <f t="shared" si="40"/>
        <v>-2.5750800622992425</v>
      </c>
      <c r="P59">
        <f t="shared" si="41"/>
        <v>576</v>
      </c>
      <c r="Q59">
        <f t="shared" si="42"/>
        <v>309</v>
      </c>
      <c r="R59">
        <f t="shared" si="43"/>
        <v>546.3666911167061</v>
      </c>
      <c r="S59">
        <f t="shared" si="44"/>
        <v>338.63330888329403</v>
      </c>
      <c r="T59">
        <f t="shared" si="45"/>
        <v>1.6072227858142505</v>
      </c>
      <c r="U59">
        <f t="shared" si="46"/>
        <v>2.593167808177285</v>
      </c>
      <c r="V59">
        <f t="shared" si="47"/>
        <v>4.200390593991536</v>
      </c>
      <c r="Y59">
        <f t="shared" si="48"/>
        <v>576</v>
      </c>
      <c r="Z59">
        <f t="shared" si="49"/>
        <v>309</v>
      </c>
      <c r="AA59">
        <f t="shared" si="50"/>
        <v>546.3666911167061</v>
      </c>
      <c r="AB59">
        <f t="shared" si="51"/>
        <v>338.63330888329403</v>
      </c>
      <c r="AC59">
        <f t="shared" si="52"/>
        <v>1.6072227858142505</v>
      </c>
      <c r="AD59">
        <f t="shared" si="53"/>
        <v>2.593167808177285</v>
      </c>
      <c r="AE59">
        <f t="shared" si="54"/>
        <v>4.200390593991536</v>
      </c>
      <c r="AF59" s="1"/>
      <c r="AG59" s="4"/>
      <c r="AI59">
        <f t="shared" si="55"/>
        <v>576</v>
      </c>
      <c r="AJ59">
        <f t="shared" si="56"/>
        <v>309</v>
      </c>
      <c r="AK59">
        <f t="shared" si="57"/>
        <v>546.3666911167061</v>
      </c>
      <c r="AL59">
        <f t="shared" si="58"/>
        <v>338.63330888329403</v>
      </c>
      <c r="AM59">
        <f t="shared" si="59"/>
        <v>1.6072227858142505</v>
      </c>
      <c r="AN59">
        <f t="shared" si="60"/>
        <v>2.593167808177285</v>
      </c>
      <c r="AO59">
        <f t="shared" si="61"/>
        <v>4.200390593991536</v>
      </c>
    </row>
    <row r="60" spans="1:41" ht="12.75">
      <c r="A60" t="s">
        <v>82</v>
      </c>
      <c r="B60">
        <v>560</v>
      </c>
      <c r="C60">
        <v>294</v>
      </c>
      <c r="D60">
        <f t="shared" si="31"/>
        <v>854</v>
      </c>
      <c r="E60">
        <f t="shared" si="32"/>
        <v>0.18306636155606407</v>
      </c>
      <c r="F60">
        <f t="shared" si="33"/>
        <v>0.1546554445028932</v>
      </c>
      <c r="G60">
        <f t="shared" si="34"/>
        <v>0.1721774193548387</v>
      </c>
      <c r="H60">
        <f t="shared" si="35"/>
        <v>526.6907258064516</v>
      </c>
      <c r="I60">
        <f t="shared" si="36"/>
        <v>327.3092741935484</v>
      </c>
      <c r="J60">
        <f t="shared" si="37"/>
        <v>33.30927419354839</v>
      </c>
      <c r="K60">
        <f t="shared" si="38"/>
        <v>2.106564047814107</v>
      </c>
      <c r="L60">
        <f t="shared" si="39"/>
        <v>3.3897840201280136</v>
      </c>
      <c r="M60">
        <f t="shared" si="40"/>
        <v>-2.8410917053170865</v>
      </c>
      <c r="P60">
        <f t="shared" si="41"/>
        <v>560</v>
      </c>
      <c r="Q60">
        <f t="shared" si="42"/>
        <v>294</v>
      </c>
      <c r="R60">
        <f t="shared" si="43"/>
        <v>527.2284228403016</v>
      </c>
      <c r="S60">
        <f t="shared" si="44"/>
        <v>326.7715771596984</v>
      </c>
      <c r="T60">
        <f t="shared" si="45"/>
        <v>2.0370227078204657</v>
      </c>
      <c r="U60">
        <f t="shared" si="46"/>
        <v>3.2866269424932133</v>
      </c>
      <c r="V60">
        <f t="shared" si="47"/>
        <v>5.323649650313679</v>
      </c>
      <c r="Y60">
        <f t="shared" si="48"/>
        <v>560</v>
      </c>
      <c r="Z60">
        <f t="shared" si="49"/>
        <v>294</v>
      </c>
      <c r="AA60">
        <f t="shared" si="50"/>
        <v>527.2284228403016</v>
      </c>
      <c r="AB60">
        <f t="shared" si="51"/>
        <v>326.7715771596984</v>
      </c>
      <c r="AC60">
        <f t="shared" si="52"/>
        <v>2.0370227078204657</v>
      </c>
      <c r="AD60">
        <f t="shared" si="53"/>
        <v>3.2866269424932133</v>
      </c>
      <c r="AE60">
        <f t="shared" si="54"/>
        <v>5.323649650313679</v>
      </c>
      <c r="AF60" s="1">
        <v>0.5</v>
      </c>
      <c r="AG60" s="4"/>
      <c r="AI60">
        <f t="shared" si="55"/>
        <v>285</v>
      </c>
      <c r="AJ60">
        <f t="shared" si="56"/>
        <v>179</v>
      </c>
      <c r="AK60">
        <f t="shared" si="57"/>
        <v>286.4566606532786</v>
      </c>
      <c r="AL60">
        <f t="shared" si="58"/>
        <v>177.54333934672138</v>
      </c>
      <c r="AM60">
        <f t="shared" si="59"/>
        <v>0.007407264519425322</v>
      </c>
      <c r="AN60">
        <f t="shared" si="60"/>
        <v>0.011951224228504262</v>
      </c>
      <c r="AO60">
        <f t="shared" si="61"/>
        <v>0.019358488747929586</v>
      </c>
    </row>
    <row r="61" spans="1:41" ht="12.75">
      <c r="A61" t="s">
        <v>83</v>
      </c>
      <c r="B61">
        <v>490</v>
      </c>
      <c r="C61">
        <v>292</v>
      </c>
      <c r="D61">
        <f t="shared" si="31"/>
        <v>782</v>
      </c>
      <c r="E61">
        <f t="shared" si="32"/>
        <v>0.16018306636155608</v>
      </c>
      <c r="F61">
        <f t="shared" si="33"/>
        <v>0.15360336664913204</v>
      </c>
      <c r="G61">
        <f t="shared" si="34"/>
        <v>0.15766129032258064</v>
      </c>
      <c r="H61">
        <f t="shared" si="35"/>
        <v>482.28588709677416</v>
      </c>
      <c r="I61">
        <f t="shared" si="36"/>
        <v>299.7141129032258</v>
      </c>
      <c r="J61">
        <f t="shared" si="37"/>
        <v>7.714112903225839</v>
      </c>
      <c r="K61">
        <f t="shared" si="38"/>
        <v>0.12338643836736356</v>
      </c>
      <c r="L61">
        <f t="shared" si="39"/>
        <v>0.19854766699935042</v>
      </c>
      <c r="M61">
        <f t="shared" si="40"/>
        <v>-0.6579699712424031</v>
      </c>
      <c r="P61">
        <f t="shared" si="41"/>
        <v>490</v>
      </c>
      <c r="Q61">
        <f t="shared" si="42"/>
        <v>292</v>
      </c>
      <c r="R61">
        <f t="shared" si="43"/>
        <v>482.77825135962047</v>
      </c>
      <c r="S61">
        <f t="shared" si="44"/>
        <v>299.2217486403796</v>
      </c>
      <c r="T61">
        <f t="shared" si="45"/>
        <v>0.10802817500155874</v>
      </c>
      <c r="U61">
        <f t="shared" si="46"/>
        <v>0.17429766941007158</v>
      </c>
      <c r="V61">
        <f t="shared" si="47"/>
        <v>0.28232584441163033</v>
      </c>
      <c r="Y61">
        <f t="shared" si="48"/>
        <v>490</v>
      </c>
      <c r="Z61">
        <f t="shared" si="49"/>
        <v>292</v>
      </c>
      <c r="AA61">
        <f t="shared" si="50"/>
        <v>482.77825135962047</v>
      </c>
      <c r="AB61">
        <f t="shared" si="51"/>
        <v>299.2217486403796</v>
      </c>
      <c r="AC61">
        <f t="shared" si="52"/>
        <v>0.10802817500155874</v>
      </c>
      <c r="AD61">
        <f t="shared" si="53"/>
        <v>0.17429766941007158</v>
      </c>
      <c r="AE61">
        <f t="shared" si="54"/>
        <v>0.28232584441163033</v>
      </c>
      <c r="AF61" s="1"/>
      <c r="AG61" s="4"/>
      <c r="AI61">
        <f t="shared" si="55"/>
        <v>490</v>
      </c>
      <c r="AJ61">
        <f t="shared" si="56"/>
        <v>292</v>
      </c>
      <c r="AK61">
        <f t="shared" si="57"/>
        <v>482.77825135962047</v>
      </c>
      <c r="AL61">
        <f t="shared" si="58"/>
        <v>299.2217486403796</v>
      </c>
      <c r="AM61">
        <f t="shared" si="59"/>
        <v>0.10802817500155874</v>
      </c>
      <c r="AN61">
        <f t="shared" si="60"/>
        <v>0.17429766941007158</v>
      </c>
      <c r="AO61">
        <f t="shared" si="61"/>
        <v>0.28232584441163033</v>
      </c>
    </row>
    <row r="62" spans="1:41" ht="12.75">
      <c r="A62" t="s">
        <v>84</v>
      </c>
      <c r="B62">
        <v>431</v>
      </c>
      <c r="C62">
        <v>255</v>
      </c>
      <c r="D62">
        <f t="shared" si="31"/>
        <v>686</v>
      </c>
      <c r="E62">
        <f t="shared" si="32"/>
        <v>0.14089571755475647</v>
      </c>
      <c r="F62">
        <f t="shared" si="33"/>
        <v>0.13413992635455024</v>
      </c>
      <c r="G62">
        <f t="shared" si="34"/>
        <v>0.13830645161290323</v>
      </c>
      <c r="H62">
        <f t="shared" si="35"/>
        <v>423.07943548387095</v>
      </c>
      <c r="I62">
        <f t="shared" si="36"/>
        <v>262.92056451612905</v>
      </c>
      <c r="J62">
        <f t="shared" si="37"/>
        <v>7.920564516129048</v>
      </c>
      <c r="K62">
        <f t="shared" si="38"/>
        <v>0.14828265567295396</v>
      </c>
      <c r="L62">
        <f t="shared" si="39"/>
        <v>0.23860949169046086</v>
      </c>
      <c r="M62">
        <f t="shared" si="40"/>
        <v>-0.6755791200206224</v>
      </c>
      <c r="P62">
        <f t="shared" si="41"/>
        <v>431</v>
      </c>
      <c r="Q62">
        <f t="shared" si="42"/>
        <v>255</v>
      </c>
      <c r="R62">
        <f t="shared" si="43"/>
        <v>423.5113560520456</v>
      </c>
      <c r="S62">
        <f t="shared" si="44"/>
        <v>262.4886439479545</v>
      </c>
      <c r="T62">
        <f t="shared" si="45"/>
        <v>0.1324162560881664</v>
      </c>
      <c r="U62">
        <f t="shared" si="46"/>
        <v>0.21364653089660704</v>
      </c>
      <c r="V62">
        <f t="shared" si="47"/>
        <v>0.34606278698477344</v>
      </c>
      <c r="Y62">
        <f t="shared" si="48"/>
        <v>431</v>
      </c>
      <c r="Z62">
        <f t="shared" si="49"/>
        <v>255</v>
      </c>
      <c r="AA62">
        <f t="shared" si="50"/>
        <v>423.5113560520456</v>
      </c>
      <c r="AB62">
        <f t="shared" si="51"/>
        <v>262.4886439479545</v>
      </c>
      <c r="AC62">
        <f t="shared" si="52"/>
        <v>0.1324162560881664</v>
      </c>
      <c r="AD62">
        <f t="shared" si="53"/>
        <v>0.21364653089660704</v>
      </c>
      <c r="AE62">
        <f t="shared" si="54"/>
        <v>0.34606278698477344</v>
      </c>
      <c r="AF62" s="1"/>
      <c r="AG62" s="4"/>
      <c r="AI62">
        <f t="shared" si="55"/>
        <v>431</v>
      </c>
      <c r="AJ62">
        <f t="shared" si="56"/>
        <v>255</v>
      </c>
      <c r="AK62">
        <f t="shared" si="57"/>
        <v>423.5113560520456</v>
      </c>
      <c r="AL62">
        <f t="shared" si="58"/>
        <v>262.4886439479545</v>
      </c>
      <c r="AM62">
        <f t="shared" si="59"/>
        <v>0.1324162560881664</v>
      </c>
      <c r="AN62">
        <f t="shared" si="60"/>
        <v>0.21364653089660704</v>
      </c>
      <c r="AO62">
        <f t="shared" si="61"/>
        <v>0.34606278698477344</v>
      </c>
    </row>
    <row r="63" spans="1:41" ht="12.75">
      <c r="A63" t="s">
        <v>85</v>
      </c>
      <c r="B63">
        <v>212</v>
      </c>
      <c r="C63">
        <v>168</v>
      </c>
      <c r="D63">
        <f t="shared" si="31"/>
        <v>380</v>
      </c>
      <c r="E63">
        <f t="shared" si="32"/>
        <v>0.06930369401765282</v>
      </c>
      <c r="F63">
        <f t="shared" si="33"/>
        <v>0.08837453971593898</v>
      </c>
      <c r="G63">
        <f t="shared" si="34"/>
        <v>0.07661290322580645</v>
      </c>
      <c r="H63">
        <f t="shared" si="35"/>
        <v>234.35887096774195</v>
      </c>
      <c r="I63">
        <f t="shared" si="36"/>
        <v>145.64112903225808</v>
      </c>
      <c r="J63">
        <f t="shared" si="37"/>
        <v>22.35887096774195</v>
      </c>
      <c r="K63">
        <f t="shared" si="38"/>
        <v>2.1331350031164154</v>
      </c>
      <c r="L63">
        <f t="shared" si="39"/>
        <v>3.4325407546202604</v>
      </c>
      <c r="M63">
        <f t="shared" si="40"/>
        <v>1.9070845698286154</v>
      </c>
      <c r="P63">
        <f t="shared" si="41"/>
        <v>212</v>
      </c>
      <c r="Q63">
        <f t="shared" si="42"/>
        <v>168</v>
      </c>
      <c r="R63">
        <f t="shared" si="43"/>
        <v>234.5981272591506</v>
      </c>
      <c r="S63">
        <f t="shared" si="44"/>
        <v>145.4018727408494</v>
      </c>
      <c r="T63">
        <f t="shared" si="45"/>
        <v>2.1768091739992625</v>
      </c>
      <c r="U63">
        <f t="shared" si="46"/>
        <v>3.512164912283799</v>
      </c>
      <c r="V63">
        <f t="shared" si="47"/>
        <v>5.688974086283062</v>
      </c>
      <c r="Y63">
        <f t="shared" si="48"/>
        <v>212</v>
      </c>
      <c r="Z63">
        <f t="shared" si="49"/>
        <v>168</v>
      </c>
      <c r="AA63">
        <f t="shared" si="50"/>
        <v>234.5981272591506</v>
      </c>
      <c r="AB63">
        <f t="shared" si="51"/>
        <v>145.4018727408494</v>
      </c>
      <c r="AC63">
        <f t="shared" si="52"/>
        <v>2.1768091739992625</v>
      </c>
      <c r="AD63">
        <f t="shared" si="53"/>
        <v>3.512164912283799</v>
      </c>
      <c r="AE63">
        <f t="shared" si="54"/>
        <v>5.688974086283062</v>
      </c>
      <c r="AF63" s="1"/>
      <c r="AG63" s="4"/>
      <c r="AI63">
        <f t="shared" si="55"/>
        <v>212</v>
      </c>
      <c r="AJ63">
        <f t="shared" si="56"/>
        <v>168</v>
      </c>
      <c r="AK63">
        <f t="shared" si="57"/>
        <v>234.5981272591506</v>
      </c>
      <c r="AL63">
        <f t="shared" si="58"/>
        <v>145.4018727408494</v>
      </c>
      <c r="AM63">
        <f t="shared" si="59"/>
        <v>2.1768091739992625</v>
      </c>
      <c r="AN63">
        <f t="shared" si="60"/>
        <v>3.512164912283799</v>
      </c>
      <c r="AO63">
        <f t="shared" si="61"/>
        <v>5.688974086283062</v>
      </c>
    </row>
    <row r="64" spans="11:41" ht="12.75">
      <c r="K64" s="5" t="s">
        <v>86</v>
      </c>
      <c r="L64" s="5">
        <f>SUM(K2:L63)</f>
        <v>833.8642064040442</v>
      </c>
      <c r="P64">
        <v>475</v>
      </c>
      <c r="Q64">
        <v>220</v>
      </c>
      <c r="R64">
        <f t="shared" si="43"/>
        <v>429.0676274871307</v>
      </c>
      <c r="S64">
        <f t="shared" si="44"/>
        <v>265.93237251286934</v>
      </c>
      <c r="T64">
        <f t="shared" si="45"/>
        <v>4.917133592709157</v>
      </c>
      <c r="U64">
        <f t="shared" si="46"/>
        <v>7.933531464127766</v>
      </c>
      <c r="V64">
        <f t="shared" si="47"/>
        <v>12.850665056836924</v>
      </c>
      <c r="Y64">
        <v>535</v>
      </c>
      <c r="Z64">
        <v>230</v>
      </c>
      <c r="AA64">
        <f t="shared" si="50"/>
        <v>472.2830719822374</v>
      </c>
      <c r="AB64">
        <f t="shared" si="51"/>
        <v>292.7169280177626</v>
      </c>
      <c r="AC64">
        <f t="shared" si="52"/>
        <v>8.32850740018298</v>
      </c>
      <c r="AD64">
        <f t="shared" si="53"/>
        <v>13.437600232489897</v>
      </c>
      <c r="AE64">
        <f t="shared" si="54"/>
        <v>21.766107632672878</v>
      </c>
      <c r="AF64" s="1"/>
      <c r="AG64" s="4"/>
      <c r="AI64">
        <v>550</v>
      </c>
      <c r="AJ64">
        <v>230</v>
      </c>
      <c r="AK64">
        <f t="shared" si="57"/>
        <v>481.543524374046</v>
      </c>
      <c r="AL64">
        <f t="shared" si="58"/>
        <v>298.45647562595406</v>
      </c>
      <c r="AM64">
        <f t="shared" si="59"/>
        <v>9.731807859359126</v>
      </c>
      <c r="AN64">
        <f t="shared" si="60"/>
        <v>15.701750298090426</v>
      </c>
      <c r="AO64">
        <f t="shared" si="61"/>
        <v>25.433558157449554</v>
      </c>
    </row>
    <row r="65" spans="16:41" ht="12.75">
      <c r="P65">
        <v>430</v>
      </c>
      <c r="Q65">
        <v>440</v>
      </c>
      <c r="R65">
        <f t="shared" si="43"/>
        <v>537.1062387248975</v>
      </c>
      <c r="S65">
        <f t="shared" si="44"/>
        <v>332.8937612751026</v>
      </c>
      <c r="T65">
        <f t="shared" si="45"/>
        <v>21.35843069153119</v>
      </c>
      <c r="U65">
        <f t="shared" si="46"/>
        <v>34.46068298142269</v>
      </c>
      <c r="V65">
        <f t="shared" si="47"/>
        <v>55.81911367295388</v>
      </c>
      <c r="Y65">
        <v>400</v>
      </c>
      <c r="Z65">
        <v>430</v>
      </c>
      <c r="AA65">
        <f t="shared" si="50"/>
        <v>512.4116990134079</v>
      </c>
      <c r="AB65">
        <f t="shared" si="51"/>
        <v>317.5883009865921</v>
      </c>
      <c r="AC65">
        <f t="shared" si="52"/>
        <v>24.660619770022777</v>
      </c>
      <c r="AD65">
        <f t="shared" si="53"/>
        <v>39.78858804252518</v>
      </c>
      <c r="AE65">
        <f t="shared" si="54"/>
        <v>64.44920781254795</v>
      </c>
      <c r="AF65" s="1"/>
      <c r="AG65" s="4"/>
      <c r="AI65">
        <v>190</v>
      </c>
      <c r="AJ65">
        <v>190</v>
      </c>
      <c r="AK65">
        <f t="shared" si="57"/>
        <v>234.5981272591506</v>
      </c>
      <c r="AL65">
        <f t="shared" si="58"/>
        <v>145.4018727408494</v>
      </c>
      <c r="AM65">
        <f t="shared" si="59"/>
        <v>8.478298519519875</v>
      </c>
      <c r="AN65">
        <f t="shared" si="60"/>
        <v>13.679280173841953</v>
      </c>
      <c r="AO65">
        <f t="shared" si="61"/>
        <v>22.157578693361828</v>
      </c>
    </row>
    <row r="66" spans="16:41" ht="12.75">
      <c r="P66">
        <f>SUM(P2:P65)</f>
        <v>46185</v>
      </c>
      <c r="Q66">
        <f>SUM(Q2:Q65)</f>
        <v>28427</v>
      </c>
      <c r="T66" s="5" t="s">
        <v>87</v>
      </c>
      <c r="U66" s="5">
        <f>SUM(T2:U65)</f>
        <v>396.3146451601075</v>
      </c>
      <c r="Y66">
        <f>SUM(Y2:Y65)</f>
        <v>46712.5</v>
      </c>
      <c r="Z66">
        <f>SUM(Z2:Z65)</f>
        <v>28952</v>
      </c>
      <c r="AC66" s="5" t="s">
        <v>87</v>
      </c>
      <c r="AD66" s="5">
        <f>SUM(AC2:AD65)</f>
        <v>232.44005875942662</v>
      </c>
      <c r="AF66" s="1"/>
      <c r="AG66" s="4"/>
      <c r="AI66">
        <v>210</v>
      </c>
      <c r="AJ66">
        <v>240</v>
      </c>
      <c r="AK66">
        <f>$Y$66/($Y$66+$Z$66)*(AI66+AJ66)</f>
        <v>277.8135717542573</v>
      </c>
      <c r="AL66">
        <f t="shared" si="58"/>
        <v>172.18642824574272</v>
      </c>
      <c r="AM66">
        <f t="shared" si="59"/>
        <v>16.55311684390138</v>
      </c>
      <c r="AN66">
        <f t="shared" si="60"/>
        <v>26.70756668177477</v>
      </c>
      <c r="AO66">
        <f>AM66+AN66</f>
        <v>43.26068352567615</v>
      </c>
    </row>
    <row r="67" spans="35:40" ht="12.75">
      <c r="AI67">
        <f>SUM(AI2:AI66)</f>
        <v>45150</v>
      </c>
      <c r="AJ67">
        <f>SUM(AJ2:AJ66)</f>
        <v>28062</v>
      </c>
      <c r="AM67" s="5" t="s">
        <v>87</v>
      </c>
      <c r="AN67" s="5">
        <f>SUM(AM2:AN66)</f>
        <v>171.9639206764723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H</cp:lastModifiedBy>
  <cp:lastPrinted>1601-01-01T00:06:31Z</cp:lastPrinted>
  <dcterms:created xsi:type="dcterms:W3CDTF">2006-06-19T11:37:48Z</dcterms:created>
  <dcterms:modified xsi:type="dcterms:W3CDTF">2006-06-20T21:53:35Z</dcterms:modified>
  <cp:category/>
  <cp:version/>
  <cp:contentType/>
  <cp:contentStatus/>
  <cp:revision>2</cp:revision>
</cp:coreProperties>
</file>