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28" windowHeight="6840" firstSheet="2" activeTab="11"/>
  </bookViews>
  <sheets>
    <sheet name="RECAP2" sheetId="1" r:id="rId1"/>
    <sheet name="ALPHAB1" sheetId="2" r:id="rId2"/>
    <sheet name="S3-S1" sheetId="3" r:id="rId3"/>
    <sheet name="S2-S1" sheetId="4" r:id="rId4"/>
    <sheet name="B" sheetId="5" r:id="rId5"/>
    <sheet name="C" sheetId="6" r:id="rId6"/>
    <sheet name="D" sheetId="7" r:id="rId7"/>
    <sheet name="P&amp;Q" sheetId="8" r:id="rId8"/>
    <sheet name="T&amp;U" sheetId="9" r:id="rId9"/>
    <sheet name="Lettre B" sheetId="10" r:id="rId10"/>
    <sheet name="LETTRE" sheetId="11" r:id="rId11"/>
    <sheet name="B (2)" sheetId="12" r:id="rId12"/>
  </sheets>
  <definedNames>
    <definedName name="_Key1" hidden="1">'RECAP2'!$A$5:$A$66</definedName>
    <definedName name="_Order1" hidden="1">0</definedName>
    <definedName name="_Regression_Int" localSheetId="1" hidden="1">1</definedName>
    <definedName name="_Regression_Int" localSheetId="10" hidden="1">1</definedName>
    <definedName name="_Regression_Int" localSheetId="0" hidden="1">1</definedName>
    <definedName name="_Sort" hidden="1">'RECAP2'!$A$5:$T$66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<sst xmlns="http://schemas.openxmlformats.org/spreadsheetml/2006/main" count="412" uniqueCount="132">
  <si>
    <t>1</t>
  </si>
  <si>
    <t>0</t>
  </si>
  <si>
    <t>NOM DU CANDIDAT</t>
  </si>
  <si>
    <t>EprimÚs</t>
  </si>
  <si>
    <t>DUMAS Renaud (75)</t>
  </si>
  <si>
    <t>ETCHEGARAY JosÚ (34)</t>
  </si>
  <si>
    <t>SILVA JACINTO Ricardo (29)</t>
  </si>
  <si>
    <t>COIFFARD-GROSDOY GeneviÞve (44)</t>
  </si>
  <si>
    <t>COULOMB Jean Michel (75)</t>
  </si>
  <si>
    <t>DENIMAL Florent (59)</t>
  </si>
  <si>
    <t>ROUQUET Thierry (56)</t>
  </si>
  <si>
    <t>MERCIER Isabelle (04)</t>
  </si>
  <si>
    <t>MAURIN Wilfried (75)</t>
  </si>
  <si>
    <t>JOUVE GÚrard (75)</t>
  </si>
  <si>
    <t xml:space="preserve">ROLET Lysiane (67)  </t>
  </si>
  <si>
    <t>PRADEAU Raphael (13)</t>
  </si>
  <si>
    <t>HARRIBEY Jean-Marie (33)</t>
  </si>
  <si>
    <t>BLASCO Claudine (83)</t>
  </si>
  <si>
    <t>VEILHAN BÚnÚdicte (64)</t>
  </si>
  <si>
    <t>TROUVE AurÚlie (21)</t>
  </si>
  <si>
    <t>VERDIN CÚcile (22)</t>
  </si>
  <si>
    <t>AZAM GeneviÞve (31)</t>
  </si>
  <si>
    <t>BAUNEZ Christelle (13)</t>
  </si>
  <si>
    <t xml:space="preserve">VIALE FrÚdÚric (75)  </t>
  </si>
  <si>
    <t>CIPIERE Jean-Luc (69)</t>
  </si>
  <si>
    <t>CLOCHEPIN Philippe (76)</t>
  </si>
  <si>
    <t>TOSTI Jean (66)</t>
  </si>
  <si>
    <t>B╔N╔TEAU ChloÙ (69)</t>
  </si>
  <si>
    <t>WEBER Jacques (94)</t>
  </si>
  <si>
    <t>TASSI RÚgine (37)</t>
  </si>
  <si>
    <t>MAUREL Evelyne (13)</t>
  </si>
  <si>
    <t>MALLET Pierre (13)</t>
  </si>
  <si>
    <t>LUDI Aurore (75)</t>
  </si>
  <si>
    <t>LAURENT Matthieu (78)</t>
  </si>
  <si>
    <t>ROCHE Serge (05)</t>
  </si>
  <si>
    <t>SIMONET Jean (69)</t>
  </si>
  <si>
    <t>TRIC Olivier (44)</t>
  </si>
  <si>
    <t>PICART Patrice (60)</t>
  </si>
  <si>
    <t>NIKICHUK Alex (91)</t>
  </si>
  <si>
    <t>NIKONOFF Jacques (95)</t>
  </si>
  <si>
    <t>NURIER Roland (69)</t>
  </si>
  <si>
    <t>LANDFRIED Julien (75)</t>
  </si>
  <si>
    <t>DOUILLARD Luc (44)</t>
  </si>
  <si>
    <t>COIGNARD ValÚrie (91)</t>
  </si>
  <si>
    <t>CLEQUIN Nicolas (45)</t>
  </si>
  <si>
    <t>GAYOSO JosÚ (76)</t>
  </si>
  <si>
    <t>FRAJERMAN Toby (75)</t>
  </si>
  <si>
    <t>FANIEL Alain (54)</t>
  </si>
  <si>
    <t>BERNIER AurÚlien (86)</t>
  </si>
  <si>
    <t>BENOIT Marie-Louise (74)</t>
  </si>
  <si>
    <t>BARRAL Audrey (77)</t>
  </si>
  <si>
    <t>CIOFI Bruno (68)</t>
  </si>
  <si>
    <t>BRUSTIER GaÙl (93)</t>
  </si>
  <si>
    <t>BOIS Alain (34)</t>
  </si>
  <si>
    <t>JONQUET Bernadette (30)</t>
  </si>
  <si>
    <t>JAUFFRET Sabine (81)</t>
  </si>
  <si>
    <t>JALOUSTRE Gilles (07)</t>
  </si>
  <si>
    <t>LAMBERT Renaud (75)</t>
  </si>
  <si>
    <t>LALOT GÚrard (59)</t>
  </si>
  <si>
    <t>KARBOWSKA Monika (75)</t>
  </si>
  <si>
    <t>GOUSSOT Danielle (84)</t>
  </si>
  <si>
    <t>GICQUEL Michel (22)</t>
  </si>
  <si>
    <t>GAZIELLO Emmanuelle (06)</t>
  </si>
  <si>
    <t>HENRY FrÚdÚric (67)</t>
  </si>
  <si>
    <t xml:space="preserve">HEMET Patrice (77) </t>
  </si>
  <si>
    <t>GRUNINGER Robert (13)</t>
  </si>
  <si>
    <t>premier segment</t>
  </si>
  <si>
    <t>nb voix</t>
  </si>
  <si>
    <t xml:space="preserve">% </t>
  </si>
  <si>
    <t>placement</t>
  </si>
  <si>
    <t>deuxiÞme segment</t>
  </si>
  <si>
    <t>total 2 segments</t>
  </si>
  <si>
    <t>troisiÞme segment</t>
  </si>
  <si>
    <t>total_vote correspondance</t>
  </si>
  <si>
    <t>total</t>
  </si>
  <si>
    <t>C</t>
  </si>
  <si>
    <t>B</t>
  </si>
  <si>
    <t>T et U</t>
  </si>
  <si>
    <t>P et Q</t>
  </si>
  <si>
    <t>D</t>
  </si>
  <si>
    <t>EprimUs</t>
  </si>
  <si>
    <t>AZAM GeneviPve (31)</t>
  </si>
  <si>
    <t>B?N?TEAU ChloU (69)</t>
  </si>
  <si>
    <t>COIFFARD-GROSDOY GeneviPve (44)</t>
  </si>
  <si>
    <t>ETCHEGARAY JosU (34)</t>
  </si>
  <si>
    <t>JOUVE GUrard (75)</t>
  </si>
  <si>
    <t>TROUVE AurUlie (21)</t>
  </si>
  <si>
    <t>VEILHAN BUnUdicte (64)</t>
  </si>
  <si>
    <t>VERDIN CUcile (22)</t>
  </si>
  <si>
    <t xml:space="preserve">VIALE FrUdUric (75)  </t>
  </si>
  <si>
    <t>BERNIER AurUlien (86)</t>
  </si>
  <si>
    <t>BRUSTIER GaUl (93)</t>
  </si>
  <si>
    <t>COIGNARD ValUrie (91)</t>
  </si>
  <si>
    <t>GAYOSO JosU (76)</t>
  </si>
  <si>
    <t>HENRY FrUdUric (67)</t>
  </si>
  <si>
    <t>LALOT GUrard (59)</t>
  </si>
  <si>
    <t>TASSI RUgine (37)</t>
  </si>
  <si>
    <t>F= fraude  V= vrai</t>
  </si>
  <si>
    <t>F</t>
  </si>
  <si>
    <t>V</t>
  </si>
  <si>
    <t>total B fraudés</t>
  </si>
  <si>
    <t>total B sains</t>
  </si>
  <si>
    <t>15P</t>
  </si>
  <si>
    <t>11&amp;15</t>
  </si>
  <si>
    <t>colonnes B+D+J</t>
  </si>
  <si>
    <t>scores fraude</t>
  </si>
  <si>
    <t>colonnes  F+ H</t>
  </si>
  <si>
    <t>scores sains</t>
  </si>
  <si>
    <t>B14</t>
  </si>
  <si>
    <t>B(D)</t>
  </si>
  <si>
    <t>Eprimés</t>
  </si>
  <si>
    <t>Blancs</t>
  </si>
  <si>
    <t>%</t>
  </si>
  <si>
    <t>Nul</t>
  </si>
  <si>
    <t>TASSI Régine (37)</t>
  </si>
  <si>
    <t>BERNIER Aurélien (86)</t>
  </si>
  <si>
    <t>COIGNARD Valérie (91)</t>
  </si>
  <si>
    <t>TROUVE Aurélie (21)</t>
  </si>
  <si>
    <t>JOUVE Gérard (75)</t>
  </si>
  <si>
    <t>BRUSTIER Gaël (93)</t>
  </si>
  <si>
    <t>AZAM Geneviève (31)</t>
  </si>
  <si>
    <t>HENRY Frédéric (67)</t>
  </si>
  <si>
    <t>LALOT Gérard (59)</t>
  </si>
  <si>
    <t>VEILHAN Bénédicte (64)</t>
  </si>
  <si>
    <t>VERDIN Cécile (22)</t>
  </si>
  <si>
    <t>BÉNÉTEAU Chloë (69)</t>
  </si>
  <si>
    <t xml:space="preserve">VIALE Frédéric (75)  </t>
  </si>
  <si>
    <t>COIFFARD-GROSDOY Geneviève (44)</t>
  </si>
  <si>
    <t>ETCHEGARAY José (34)</t>
  </si>
  <si>
    <t>GAYOSO José (76)</t>
  </si>
  <si>
    <t>total B fraudÚs</t>
  </si>
  <si>
    <t>BENETEAU ChloÙ (69)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</si>
</sst>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0.0_)"/>
    <numFmt numFmtId="166" formatCode="0.0%"/>
    <numFmt numFmtId="167" formatCode="_-* #,##0\ _€_-;\-* #,##0\ _€_-;_-* &quot;-&quot;??\ _€_-;_-@_-"/>
    <numFmt numFmtId="168" formatCode="0_)"/>
    <numFmt numFmtId="169" formatCode="#,##0_);\(#,##0\)"/>
    <numFmt numFmtId="170" formatCode="0.0"/>
    <numFmt numFmtId="171" formatCode="mmm\-yy_)"/>
  </numFmts>
  <fonts count="1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u val="single"/>
      <sz val="10"/>
      <color indexed="19"/>
      <name val="Courier"/>
      <family val="0"/>
    </font>
    <font>
      <sz val="8"/>
      <name val="Courier"/>
      <family val="0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2"/>
      <name val="Geneva"/>
      <family val="0"/>
    </font>
    <font>
      <b/>
      <sz val="12"/>
      <name val="Arial"/>
      <family val="2"/>
    </font>
    <font>
      <b/>
      <sz val="9"/>
      <color indexed="18"/>
      <name val="Geneva"/>
      <family val="2"/>
    </font>
    <font>
      <b/>
      <sz val="9"/>
      <name val="Geneva"/>
      <family val="2"/>
    </font>
    <font>
      <b/>
      <sz val="10"/>
      <name val="Arial"/>
      <family val="2"/>
    </font>
    <font>
      <b/>
      <i/>
      <sz val="9"/>
      <name val="Geneva"/>
      <family val="2"/>
    </font>
    <font>
      <sz val="12"/>
      <name val="Times New Roman"/>
      <family val="1"/>
    </font>
    <font>
      <sz val="9"/>
      <name val="Genev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8" fillId="0" borderId="0" xfId="20" applyFont="1" applyFill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8" fillId="0" borderId="2" xfId="20" applyFont="1" applyBorder="1" applyAlignment="1">
      <alignment/>
      <protection/>
    </xf>
    <xf numFmtId="0" fontId="10" fillId="0" borderId="0" xfId="20" applyFont="1" applyAlignment="1">
      <alignment horizontal="center"/>
      <protection/>
    </xf>
    <xf numFmtId="0" fontId="11" fillId="2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17" fontId="11" fillId="2" borderId="0" xfId="20" applyNumberFormat="1" applyFont="1" applyFill="1" applyAlignment="1">
      <alignment horizontal="center"/>
      <protection/>
    </xf>
    <xf numFmtId="0" fontId="1" fillId="0" borderId="0" xfId="20">
      <alignment/>
      <protection/>
    </xf>
    <xf numFmtId="0" fontId="12" fillId="0" borderId="3" xfId="20" applyFont="1" applyFill="1" applyBorder="1" applyAlignment="1">
      <alignment horizontal="center"/>
      <protection/>
    </xf>
    <xf numFmtId="0" fontId="1" fillId="0" borderId="4" xfId="20" applyFill="1" applyBorder="1" applyAlignment="1">
      <alignment/>
      <protection/>
    </xf>
    <xf numFmtId="0" fontId="13" fillId="0" borderId="0" xfId="20" applyFont="1" applyFill="1" applyAlignment="1">
      <alignment horizontal="center"/>
      <protection/>
    </xf>
    <xf numFmtId="0" fontId="1" fillId="0" borderId="0" xfId="20" applyFill="1" applyAlignment="1">
      <alignment horizontal="center"/>
      <protection/>
    </xf>
    <xf numFmtId="0" fontId="1" fillId="0" borderId="0" xfId="20" applyFill="1">
      <alignment/>
      <protection/>
    </xf>
    <xf numFmtId="0" fontId="12" fillId="0" borderId="5" xfId="20" applyFont="1" applyBorder="1" applyAlignment="1">
      <alignment horizontal="center"/>
      <protection/>
    </xf>
    <xf numFmtId="0" fontId="12" fillId="0" borderId="5" xfId="20" applyFont="1" applyFill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" fillId="0" borderId="3" xfId="20" applyFill="1" applyBorder="1" applyAlignment="1">
      <alignment horizontal="center"/>
      <protection/>
    </xf>
    <xf numFmtId="0" fontId="14" fillId="0" borderId="5" xfId="20" applyFont="1" applyBorder="1">
      <alignment/>
      <protection/>
    </xf>
    <xf numFmtId="0" fontId="14" fillId="0" borderId="5" xfId="20" applyFont="1" applyFill="1" applyBorder="1">
      <alignment/>
      <protection/>
    </xf>
    <xf numFmtId="0" fontId="14" fillId="0" borderId="5" xfId="20" applyFont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center"/>
      <protection/>
    </xf>
    <xf numFmtId="0" fontId="14" fillId="0" borderId="0" xfId="20" applyFont="1" applyFill="1" applyBorder="1">
      <alignment/>
      <protection/>
    </xf>
    <xf numFmtId="0" fontId="14" fillId="0" borderId="0" xfId="20" applyFont="1" applyBorder="1">
      <alignment/>
      <protection/>
    </xf>
    <xf numFmtId="0" fontId="1" fillId="0" borderId="3" xfId="20" applyFill="1" applyBorder="1">
      <alignment/>
      <protection/>
    </xf>
    <xf numFmtId="0" fontId="10" fillId="0" borderId="4" xfId="20" applyFont="1" applyFill="1" applyBorder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12" fillId="0" borderId="6" xfId="20" applyFont="1" applyBorder="1" applyAlignment="1">
      <alignment horizontal="center"/>
      <protection/>
    </xf>
    <xf numFmtId="0" fontId="14" fillId="0" borderId="6" xfId="20" applyFont="1" applyBorder="1">
      <alignment/>
      <protection/>
    </xf>
    <xf numFmtId="0" fontId="14" fillId="0" borderId="6" xfId="20" applyFont="1" applyFill="1" applyBorder="1">
      <alignment/>
      <protection/>
    </xf>
    <xf numFmtId="0" fontId="14" fillId="0" borderId="6" xfId="20" applyFont="1" applyBorder="1">
      <alignment/>
      <protection/>
    </xf>
    <xf numFmtId="0" fontId="15" fillId="0" borderId="7" xfId="20" applyFont="1" applyFill="1" applyBorder="1" applyAlignment="1">
      <alignment vertical="top" wrapText="1"/>
      <protection/>
    </xf>
    <xf numFmtId="0" fontId="16" fillId="0" borderId="0" xfId="20" applyFont="1" applyFill="1" applyBorder="1" applyAlignment="1">
      <alignment wrapText="1"/>
      <protection/>
    </xf>
    <xf numFmtId="170" fontId="16" fillId="0" borderId="0" xfId="20" applyNumberFormat="1" applyFont="1" applyFill="1" applyBorder="1" applyAlignment="1">
      <alignment wrapText="1"/>
      <protection/>
    </xf>
    <xf numFmtId="0" fontId="16" fillId="0" borderId="0" xfId="20" applyFont="1" applyFill="1" applyBorder="1">
      <alignment/>
      <protection/>
    </xf>
    <xf numFmtId="170" fontId="1" fillId="0" borderId="0" xfId="20" applyNumberFormat="1" applyFill="1">
      <alignment/>
      <protection/>
    </xf>
    <xf numFmtId="170" fontId="1" fillId="0" borderId="4" xfId="20" applyNumberFormat="1" applyFill="1" applyBorder="1" applyAlignment="1">
      <alignment/>
      <protection/>
    </xf>
    <xf numFmtId="170" fontId="1" fillId="0" borderId="0" xfId="20" applyNumberFormat="1" applyFill="1" applyAlignment="1">
      <alignment horizontal="center"/>
      <protection/>
    </xf>
    <xf numFmtId="0" fontId="1" fillId="3" borderId="0" xfId="20" applyFill="1">
      <alignment/>
      <protection/>
    </xf>
    <xf numFmtId="0" fontId="15" fillId="0" borderId="8" xfId="20" applyFont="1" applyFill="1" applyBorder="1" applyAlignment="1">
      <alignment vertical="top" wrapText="1"/>
      <protection/>
    </xf>
    <xf numFmtId="0" fontId="16" fillId="0" borderId="0" xfId="20" applyFont="1" applyBorder="1" applyAlignment="1">
      <alignment wrapText="1"/>
      <protection/>
    </xf>
    <xf numFmtId="0" fontId="15" fillId="2" borderId="8" xfId="20" applyFont="1" applyFill="1" applyBorder="1" applyAlignment="1">
      <alignment vertical="top" wrapText="1"/>
      <protection/>
    </xf>
    <xf numFmtId="0" fontId="15" fillId="3" borderId="8" xfId="20" applyFont="1" applyFill="1" applyBorder="1" applyAlignment="1">
      <alignment vertical="top" wrapText="1"/>
      <protection/>
    </xf>
    <xf numFmtId="0" fontId="16" fillId="3" borderId="0" xfId="20" applyFont="1" applyFill="1" applyBorder="1" applyAlignment="1">
      <alignment wrapText="1"/>
      <protection/>
    </xf>
    <xf numFmtId="0" fontId="16" fillId="3" borderId="0" xfId="20" applyFont="1" applyFill="1" applyBorder="1">
      <alignment/>
      <protection/>
    </xf>
    <xf numFmtId="0" fontId="15" fillId="0" borderId="8" xfId="20" applyFont="1" applyBorder="1" applyAlignment="1">
      <alignment vertical="top" wrapText="1"/>
      <protection/>
    </xf>
    <xf numFmtId="0" fontId="16" fillId="0" borderId="0" xfId="20" applyFont="1" applyBorder="1">
      <alignment/>
      <protection/>
    </xf>
    <xf numFmtId="0" fontId="15" fillId="0" borderId="9" xfId="20" applyFont="1" applyBorder="1" applyAlignment="1">
      <alignment vertical="top" wrapText="1"/>
      <protection/>
    </xf>
    <xf numFmtId="0" fontId="16" fillId="0" borderId="6" xfId="20" applyFont="1" applyBorder="1" applyAlignment="1">
      <alignment wrapText="1"/>
      <protection/>
    </xf>
    <xf numFmtId="0" fontId="16" fillId="0" borderId="6" xfId="20" applyFont="1" applyFill="1" applyBorder="1">
      <alignment/>
      <protection/>
    </xf>
    <xf numFmtId="0" fontId="1" fillId="0" borderId="10" xfId="20" applyFill="1" applyBorder="1" applyAlignment="1">
      <alignment horizontal="center"/>
      <protection/>
    </xf>
    <xf numFmtId="0" fontId="1" fillId="0" borderId="0" xfId="20" applyAlignment="1">
      <alignment/>
      <protection/>
    </xf>
    <xf numFmtId="0" fontId="1" fillId="0" borderId="0" xfId="20" applyAlignment="1">
      <alignment horizontal="center"/>
      <protection/>
    </xf>
    <xf numFmtId="0" fontId="0" fillId="0" borderId="0" xfId="21">
      <alignment/>
      <protection/>
    </xf>
    <xf numFmtId="0" fontId="2" fillId="0" borderId="0" xfId="21" applyFont="1" applyFill="1" applyAlignment="1" applyProtection="1">
      <alignment horizontal="center"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>
      <alignment/>
      <protection/>
    </xf>
    <xf numFmtId="171" fontId="2" fillId="0" borderId="0" xfId="21" applyNumberFormat="1" applyFont="1" applyFill="1" applyAlignment="1" applyProtection="1">
      <alignment horizontal="center"/>
      <protection/>
    </xf>
    <xf numFmtId="0" fontId="0" fillId="0" borderId="0" xfId="21" applyAlignment="1" applyProtection="1">
      <alignment horizontal="left"/>
      <protection/>
    </xf>
    <xf numFmtId="0" fontId="2" fillId="0" borderId="0" xfId="21" applyFont="1" applyFill="1" applyProtection="1">
      <alignment/>
      <protection/>
    </xf>
    <xf numFmtId="0" fontId="2" fillId="0" borderId="0" xfId="21" applyFont="1" applyFill="1" applyAlignment="1" applyProtection="1">
      <alignment horizontal="right"/>
      <protection/>
    </xf>
    <xf numFmtId="0" fontId="0" fillId="0" borderId="0" xfId="21" applyProtection="1">
      <alignment/>
      <protection/>
    </xf>
    <xf numFmtId="0" fontId="2" fillId="0" borderId="0" xfId="21" applyFont="1" applyFill="1" applyAlignment="1">
      <alignment horizontal="right"/>
      <protection/>
    </xf>
    <xf numFmtId="168" fontId="0" fillId="0" borderId="0" xfId="21" applyNumberFormat="1" applyProtection="1">
      <alignment/>
      <protection/>
    </xf>
    <xf numFmtId="0" fontId="2" fillId="0" borderId="0" xfId="21" applyFont="1" applyFill="1" applyAlignment="1" applyProtection="1">
      <alignment/>
      <protection/>
    </xf>
    <xf numFmtId="165" fontId="0" fillId="0" borderId="0" xfId="21" applyNumberFormat="1" applyProtection="1">
      <alignment/>
      <protection/>
    </xf>
    <xf numFmtId="165" fontId="2" fillId="0" borderId="0" xfId="21" applyNumberFormat="1" applyFont="1" applyFill="1" applyProtection="1">
      <alignment/>
      <protection/>
    </xf>
    <xf numFmtId="170" fontId="2" fillId="0" borderId="0" xfId="21" applyNumberFormat="1" applyFont="1" applyFill="1" applyAlignment="1" applyProtection="1">
      <alignment horizontal="center"/>
      <protection/>
    </xf>
  </cellXfs>
  <cellStyles count="9">
    <cellStyle name="Normal" xfId="0"/>
    <cellStyle name="Lien hypertext" xfId="15"/>
    <cellStyle name="Comma" xfId="16"/>
    <cellStyle name="Comma [0]" xfId="17"/>
    <cellStyle name="Currency" xfId="18"/>
    <cellStyle name="Currency [0]" xfId="19"/>
    <cellStyle name="Normal_Les B au complet" xfId="20"/>
    <cellStyle name="Normal_LETT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48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RECAP2!$N$5:$N$66</c:f>
              <c:numCache>
                <c:ptCount val="62"/>
                <c:pt idx="0">
                  <c:v>54.62068965517241</c:v>
                </c:pt>
                <c:pt idx="1">
                  <c:v>46.3448275862069</c:v>
                </c:pt>
                <c:pt idx="2">
                  <c:v>44.13793103448276</c:v>
                </c:pt>
                <c:pt idx="3">
                  <c:v>38.48275862068966</c:v>
                </c:pt>
                <c:pt idx="4">
                  <c:v>36.275862068965516</c:v>
                </c:pt>
                <c:pt idx="5">
                  <c:v>33.93103448275862</c:v>
                </c:pt>
                <c:pt idx="6">
                  <c:v>39.724137931034484</c:v>
                </c:pt>
                <c:pt idx="7">
                  <c:v>39.44827586206897</c:v>
                </c:pt>
                <c:pt idx="8">
                  <c:v>23.17241379310345</c:v>
                </c:pt>
                <c:pt idx="9">
                  <c:v>20.82758620689655</c:v>
                </c:pt>
                <c:pt idx="10">
                  <c:v>40</c:v>
                </c:pt>
                <c:pt idx="11">
                  <c:v>56.55172413793103</c:v>
                </c:pt>
                <c:pt idx="12">
                  <c:v>29.379310344827587</c:v>
                </c:pt>
                <c:pt idx="13">
                  <c:v>35.86206896551724</c:v>
                </c:pt>
                <c:pt idx="14">
                  <c:v>41.51724137931034</c:v>
                </c:pt>
                <c:pt idx="15">
                  <c:v>39.44827586206897</c:v>
                </c:pt>
                <c:pt idx="16">
                  <c:v>42.206896551724135</c:v>
                </c:pt>
                <c:pt idx="17">
                  <c:v>36.275862068965516</c:v>
                </c:pt>
                <c:pt idx="18">
                  <c:v>34.48275862068966</c:v>
                </c:pt>
                <c:pt idx="19">
                  <c:v>33.51724137931034</c:v>
                </c:pt>
                <c:pt idx="20">
                  <c:v>57.93103448275862</c:v>
                </c:pt>
                <c:pt idx="21">
                  <c:v>47.86206896551724</c:v>
                </c:pt>
                <c:pt idx="22">
                  <c:v>43.03448275862069</c:v>
                </c:pt>
                <c:pt idx="23">
                  <c:v>29.93103448275862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RECAP2!$O$5:$O$66</c:f>
              <c:numCache>
                <c:ptCount val="62"/>
                <c:pt idx="24">
                  <c:v>36.827586206896555</c:v>
                </c:pt>
                <c:pt idx="25">
                  <c:v>26.20689655172414</c:v>
                </c:pt>
                <c:pt idx="26">
                  <c:v>41.241379310344826</c:v>
                </c:pt>
                <c:pt idx="27">
                  <c:v>4.689655172413793</c:v>
                </c:pt>
                <c:pt idx="28">
                  <c:v>29.379310344827587</c:v>
                </c:pt>
                <c:pt idx="29">
                  <c:v>20.96551724137931</c:v>
                </c:pt>
                <c:pt idx="30">
                  <c:v>24.551724137931036</c:v>
                </c:pt>
                <c:pt idx="31">
                  <c:v>34.758620689655174</c:v>
                </c:pt>
                <c:pt idx="32">
                  <c:v>27.310344827586206</c:v>
                </c:pt>
                <c:pt idx="33">
                  <c:v>25.655172413793103</c:v>
                </c:pt>
                <c:pt idx="34">
                  <c:v>17.93103448275862</c:v>
                </c:pt>
                <c:pt idx="35">
                  <c:v>15.862068965517242</c:v>
                </c:pt>
                <c:pt idx="36">
                  <c:v>34.758620689655174</c:v>
                </c:pt>
                <c:pt idx="37">
                  <c:v>34.3448275862069</c:v>
                </c:pt>
                <c:pt idx="38">
                  <c:v>40.41379310344828</c:v>
                </c:pt>
                <c:pt idx="39">
                  <c:v>13.655172413793103</c:v>
                </c:pt>
                <c:pt idx="40">
                  <c:v>20.689655172413794</c:v>
                </c:pt>
                <c:pt idx="41">
                  <c:v>25.24137931034483</c:v>
                </c:pt>
                <c:pt idx="42">
                  <c:v>18.344827586206897</c:v>
                </c:pt>
                <c:pt idx="43">
                  <c:v>36.13793103448276</c:v>
                </c:pt>
                <c:pt idx="44">
                  <c:v>41.6551724137931</c:v>
                </c:pt>
                <c:pt idx="45">
                  <c:v>40.96551724137931</c:v>
                </c:pt>
                <c:pt idx="46">
                  <c:v>26.06896551724138</c:v>
                </c:pt>
                <c:pt idx="47">
                  <c:v>34.758620689655174</c:v>
                </c:pt>
                <c:pt idx="48">
                  <c:v>33.6551724137931</c:v>
                </c:pt>
                <c:pt idx="49">
                  <c:v>35.58620689655172</c:v>
                </c:pt>
                <c:pt idx="50">
                  <c:v>40</c:v>
                </c:pt>
                <c:pt idx="51">
                  <c:v>16.275862068965516</c:v>
                </c:pt>
                <c:pt idx="52">
                  <c:v>32.13793103448276</c:v>
                </c:pt>
                <c:pt idx="53">
                  <c:v>20.275862068965516</c:v>
                </c:pt>
                <c:pt idx="54">
                  <c:v>57.10344827586207</c:v>
                </c:pt>
                <c:pt idx="55">
                  <c:v>19.448275862068964</c:v>
                </c:pt>
                <c:pt idx="56">
                  <c:v>19.448275862068964</c:v>
                </c:pt>
                <c:pt idx="57">
                  <c:v>12</c:v>
                </c:pt>
                <c:pt idx="58">
                  <c:v>15.172413793103448</c:v>
                </c:pt>
                <c:pt idx="59">
                  <c:v>49.241379310344826</c:v>
                </c:pt>
                <c:pt idx="60">
                  <c:v>15.724137931034482</c:v>
                </c:pt>
                <c:pt idx="61">
                  <c:v>41.793103448275865</c:v>
                </c:pt>
              </c:numCache>
            </c:numRef>
          </c:yVal>
          <c:smooth val="0"/>
        </c:ser>
        <c:axId val="10257109"/>
        <c:axId val="25205118"/>
      </c:scatterChart>
      <c:valAx>
        <c:axId val="10257109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SEGMENT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25205118"/>
        <c:crosses val="autoZero"/>
        <c:crossBetween val="midCat"/>
        <c:dispUnits/>
        <c:majorUnit val="5"/>
      </c:valAx>
      <c:valAx>
        <c:axId val="2520511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SEGMENT 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57109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3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RECAP2!$G$5:$G$66</c:f>
              <c:numCache>
                <c:ptCount val="62"/>
                <c:pt idx="0">
                  <c:v>50.184113624408205</c:v>
                </c:pt>
                <c:pt idx="1">
                  <c:v>38.50604944765913</c:v>
                </c:pt>
                <c:pt idx="2">
                  <c:v>38.08521830615466</c:v>
                </c:pt>
                <c:pt idx="3">
                  <c:v>32.98264071541294</c:v>
                </c:pt>
                <c:pt idx="4">
                  <c:v>33.66649132035771</c:v>
                </c:pt>
                <c:pt idx="5">
                  <c:v>28.984744871120462</c:v>
                </c:pt>
                <c:pt idx="6">
                  <c:v>31.98316675433982</c:v>
                </c:pt>
                <c:pt idx="7">
                  <c:v>33.14045239347712</c:v>
                </c:pt>
                <c:pt idx="8">
                  <c:v>23.461336138874277</c:v>
                </c:pt>
                <c:pt idx="9">
                  <c:v>23.461336138874277</c:v>
                </c:pt>
                <c:pt idx="10">
                  <c:v>28.09047869542346</c:v>
                </c:pt>
                <c:pt idx="11">
                  <c:v>51.18358758548133</c:v>
                </c:pt>
                <c:pt idx="12">
                  <c:v>27.66964755391899</c:v>
                </c:pt>
                <c:pt idx="13">
                  <c:v>27.66964755391899</c:v>
                </c:pt>
                <c:pt idx="14">
                  <c:v>33.824302998421885</c:v>
                </c:pt>
                <c:pt idx="15">
                  <c:v>31.45712782745923</c:v>
                </c:pt>
                <c:pt idx="16">
                  <c:v>35.92845870594424</c:v>
                </c:pt>
                <c:pt idx="17">
                  <c:v>31.194108364018938</c:v>
                </c:pt>
                <c:pt idx="18">
                  <c:v>30.56286165176223</c:v>
                </c:pt>
                <c:pt idx="19">
                  <c:v>30.51025775907417</c:v>
                </c:pt>
                <c:pt idx="20">
                  <c:v>53.28774329300368</c:v>
                </c:pt>
                <c:pt idx="21">
                  <c:v>40.76801683324566</c:v>
                </c:pt>
                <c:pt idx="22">
                  <c:v>37.980010520778535</c:v>
                </c:pt>
                <c:pt idx="23">
                  <c:v>30.615465544450288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RECAP2!$D$5:$D$66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RECAP2!$H$5:$H$66</c:f>
              <c:numCache>
                <c:ptCount val="62"/>
                <c:pt idx="24">
                  <c:v>46.975276170436615</c:v>
                </c:pt>
                <c:pt idx="25">
                  <c:v>32.50920568122041</c:v>
                </c:pt>
                <c:pt idx="26">
                  <c:v>50.02630194634403</c:v>
                </c:pt>
                <c:pt idx="27">
                  <c:v>8.837453971593899</c:v>
                </c:pt>
                <c:pt idx="28">
                  <c:v>34.08732246186218</c:v>
                </c:pt>
                <c:pt idx="29">
                  <c:v>15.465544450289322</c:v>
                </c:pt>
                <c:pt idx="30">
                  <c:v>29.668595476065228</c:v>
                </c:pt>
                <c:pt idx="31">
                  <c:v>47.343503419253025</c:v>
                </c:pt>
                <c:pt idx="32">
                  <c:v>26.354550236717518</c:v>
                </c:pt>
                <c:pt idx="33">
                  <c:v>31.45712782745923</c:v>
                </c:pt>
                <c:pt idx="34">
                  <c:v>19.41083640189374</c:v>
                </c:pt>
                <c:pt idx="35">
                  <c:v>17.4118884797475</c:v>
                </c:pt>
                <c:pt idx="36">
                  <c:v>47.7643345607575</c:v>
                </c:pt>
                <c:pt idx="37">
                  <c:v>43.18779589689637</c:v>
                </c:pt>
                <c:pt idx="38">
                  <c:v>49.447659126775385</c:v>
                </c:pt>
                <c:pt idx="39">
                  <c:v>16.254602840610204</c:v>
                </c:pt>
                <c:pt idx="40">
                  <c:v>20.147290899526563</c:v>
                </c:pt>
                <c:pt idx="41">
                  <c:v>31.50973172014729</c:v>
                </c:pt>
                <c:pt idx="42">
                  <c:v>19.147816938453445</c:v>
                </c:pt>
                <c:pt idx="43">
                  <c:v>46.55444502893214</c:v>
                </c:pt>
                <c:pt idx="44">
                  <c:v>55.128879537085744</c:v>
                </c:pt>
                <c:pt idx="45">
                  <c:v>53.28774329300368</c:v>
                </c:pt>
                <c:pt idx="46">
                  <c:v>31.825355076275645</c:v>
                </c:pt>
                <c:pt idx="47">
                  <c:v>48.290373487638085</c:v>
                </c:pt>
                <c:pt idx="48">
                  <c:v>44.23987375065755</c:v>
                </c:pt>
                <c:pt idx="49">
                  <c:v>47.08048395581273</c:v>
                </c:pt>
                <c:pt idx="50">
                  <c:v>49.86849026827985</c:v>
                </c:pt>
                <c:pt idx="51">
                  <c:v>21.146764860599685</c:v>
                </c:pt>
                <c:pt idx="52">
                  <c:v>34.139926354550234</c:v>
                </c:pt>
                <c:pt idx="53">
                  <c:v>24.566017885323514</c:v>
                </c:pt>
                <c:pt idx="54">
                  <c:v>65.176223040505</c:v>
                </c:pt>
                <c:pt idx="55">
                  <c:v>26.827985270910048</c:v>
                </c:pt>
                <c:pt idx="56">
                  <c:v>28.932140978432404</c:v>
                </c:pt>
                <c:pt idx="57">
                  <c:v>13.413992635455024</c:v>
                </c:pt>
                <c:pt idx="58">
                  <c:v>18.253550762756444</c:v>
                </c:pt>
                <c:pt idx="59">
                  <c:v>55.28669121514992</c:v>
                </c:pt>
                <c:pt idx="60">
                  <c:v>15.360336664913204</c:v>
                </c:pt>
                <c:pt idx="61">
                  <c:v>51.92004208311415</c:v>
                </c:pt>
              </c:numCache>
            </c:numRef>
          </c:yVal>
          <c:smooth val="0"/>
        </c:ser>
        <c:axId val="25519471"/>
        <c:axId val="28348648"/>
      </c:scatterChart>
      <c:valAx>
        <c:axId val="25519471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SEGMENT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28348648"/>
        <c:crosses val="autoZero"/>
        <c:crossBetween val="midCat"/>
        <c:dispUnits/>
        <c:majorUnit val="5"/>
      </c:valAx>
      <c:valAx>
        <c:axId val="2834864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SEGMENT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1947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7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ALPHAB1!$I$5:$I$66</c:f>
              <c:numCache>
                <c:ptCount val="62"/>
                <c:pt idx="0">
                  <c:v>54.47409733124019</c:v>
                </c:pt>
                <c:pt idx="1">
                  <c:v>42.22919937205651</c:v>
                </c:pt>
                <c:pt idx="2">
                  <c:v>42.857142857142854</c:v>
                </c:pt>
                <c:pt idx="3">
                  <c:v>38.93249607535322</c:v>
                </c:pt>
                <c:pt idx="4">
                  <c:v>40.031397174254316</c:v>
                </c:pt>
                <c:pt idx="5">
                  <c:v>32.33908948194662</c:v>
                </c:pt>
                <c:pt idx="6">
                  <c:v>38.93249607535322</c:v>
                </c:pt>
                <c:pt idx="7">
                  <c:v>39.71742543171115</c:v>
                </c:pt>
                <c:pt idx="8">
                  <c:v>27.629513343799058</c:v>
                </c:pt>
                <c:pt idx="9">
                  <c:v>24.80376766091052</c:v>
                </c:pt>
                <c:pt idx="10">
                  <c:v>32.49607535321821</c:v>
                </c:pt>
                <c:pt idx="11">
                  <c:v>54.631083202511775</c:v>
                </c:pt>
                <c:pt idx="12">
                  <c:v>33.28100470957614</c:v>
                </c:pt>
                <c:pt idx="13">
                  <c:v>31.240188383045528</c:v>
                </c:pt>
                <c:pt idx="14">
                  <c:v>38.775510204081634</c:v>
                </c:pt>
                <c:pt idx="15">
                  <c:v>36.891679748822604</c:v>
                </c:pt>
                <c:pt idx="16">
                  <c:v>43.4850863422292</c:v>
                </c:pt>
                <c:pt idx="17">
                  <c:v>32.6530612244898</c:v>
                </c:pt>
                <c:pt idx="18">
                  <c:v>34.065934065934066</c:v>
                </c:pt>
                <c:pt idx="19">
                  <c:v>35.00784929356358</c:v>
                </c:pt>
                <c:pt idx="20">
                  <c:v>62.16640502354788</c:v>
                </c:pt>
                <c:pt idx="21">
                  <c:v>46.31083202511774</c:v>
                </c:pt>
                <c:pt idx="22">
                  <c:v>41.60125588697017</c:v>
                </c:pt>
                <c:pt idx="23">
                  <c:v>29.513343799058084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ALPHAB1!$J$5:$J$66</c:f>
              <c:numCache>
                <c:ptCount val="62"/>
                <c:pt idx="24">
                  <c:v>44.89795918367347</c:v>
                </c:pt>
                <c:pt idx="25">
                  <c:v>27.001569858712717</c:v>
                </c:pt>
                <c:pt idx="26">
                  <c:v>42.072213500784926</c:v>
                </c:pt>
                <c:pt idx="27">
                  <c:v>9.105180533751962</c:v>
                </c:pt>
                <c:pt idx="28">
                  <c:v>28.571428571428573</c:v>
                </c:pt>
                <c:pt idx="29">
                  <c:v>17.739403453689167</c:v>
                </c:pt>
                <c:pt idx="30">
                  <c:v>26.687598116169546</c:v>
                </c:pt>
                <c:pt idx="31">
                  <c:v>43.79905808477237</c:v>
                </c:pt>
                <c:pt idx="32">
                  <c:v>27.94348508634223</c:v>
                </c:pt>
                <c:pt idx="33">
                  <c:v>26.53061224489796</c:v>
                </c:pt>
                <c:pt idx="34">
                  <c:v>21.19309262166405</c:v>
                </c:pt>
                <c:pt idx="35">
                  <c:v>21.19309262166405</c:v>
                </c:pt>
                <c:pt idx="36">
                  <c:v>41.75824175824176</c:v>
                </c:pt>
                <c:pt idx="37">
                  <c:v>38.30455259026687</c:v>
                </c:pt>
                <c:pt idx="38">
                  <c:v>44.740973312401884</c:v>
                </c:pt>
                <c:pt idx="39">
                  <c:v>17.111459968602826</c:v>
                </c:pt>
                <c:pt idx="40">
                  <c:v>21.978021978021978</c:v>
                </c:pt>
                <c:pt idx="41">
                  <c:v>27.315541601255887</c:v>
                </c:pt>
                <c:pt idx="42">
                  <c:v>19.937205651491364</c:v>
                </c:pt>
                <c:pt idx="43">
                  <c:v>41.915227629513346</c:v>
                </c:pt>
                <c:pt idx="44">
                  <c:v>49.60753532182104</c:v>
                </c:pt>
                <c:pt idx="45">
                  <c:v>47.252747252747255</c:v>
                </c:pt>
                <c:pt idx="46">
                  <c:v>24.01883830455259</c:v>
                </c:pt>
                <c:pt idx="47">
                  <c:v>43.01412872841444</c:v>
                </c:pt>
                <c:pt idx="48">
                  <c:v>39.56043956043956</c:v>
                </c:pt>
                <c:pt idx="49">
                  <c:v>39.0894819466248</c:v>
                </c:pt>
                <c:pt idx="50">
                  <c:v>46.15384615384615</c:v>
                </c:pt>
                <c:pt idx="51">
                  <c:v>21.350078492935637</c:v>
                </c:pt>
                <c:pt idx="52">
                  <c:v>29.827315541601255</c:v>
                </c:pt>
                <c:pt idx="53">
                  <c:v>24.960753532182103</c:v>
                </c:pt>
                <c:pt idx="54">
                  <c:v>58.555729984301415</c:v>
                </c:pt>
                <c:pt idx="55">
                  <c:v>28.728414442700156</c:v>
                </c:pt>
                <c:pt idx="56">
                  <c:v>24.646781789638933</c:v>
                </c:pt>
                <c:pt idx="57">
                  <c:v>13.343799058084773</c:v>
                </c:pt>
                <c:pt idx="58">
                  <c:v>18.838304552590266</c:v>
                </c:pt>
                <c:pt idx="59">
                  <c:v>53.53218210361067</c:v>
                </c:pt>
                <c:pt idx="60">
                  <c:v>17.739403453689167</c:v>
                </c:pt>
                <c:pt idx="61">
                  <c:v>46.15384615384615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SEGMENT 1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14539122"/>
        <c:crosses val="autoZero"/>
        <c:crossBetween val="midCat"/>
        <c:dispUnits/>
        <c:majorUnit val="5"/>
      </c:valAx>
      <c:valAx>
        <c:axId val="14539122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LETTRE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1124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79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ALPHAB1!$F$5:$F$66</c:f>
              <c:numCache>
                <c:ptCount val="62"/>
                <c:pt idx="0">
                  <c:v>59.54323001631322</c:v>
                </c:pt>
                <c:pt idx="1">
                  <c:v>46.98205546492659</c:v>
                </c:pt>
                <c:pt idx="2">
                  <c:v>48.28711256117455</c:v>
                </c:pt>
                <c:pt idx="3">
                  <c:v>35.39967373572594</c:v>
                </c:pt>
                <c:pt idx="4">
                  <c:v>31.484502446982056</c:v>
                </c:pt>
                <c:pt idx="5">
                  <c:v>30.0163132137031</c:v>
                </c:pt>
                <c:pt idx="6">
                  <c:v>40.29363784665579</c:v>
                </c:pt>
                <c:pt idx="7">
                  <c:v>37.03099510603589</c:v>
                </c:pt>
                <c:pt idx="8">
                  <c:v>17.455138662316475</c:v>
                </c:pt>
                <c:pt idx="9">
                  <c:v>18.107667210440457</c:v>
                </c:pt>
                <c:pt idx="10">
                  <c:v>36.7047308319739</c:v>
                </c:pt>
                <c:pt idx="11">
                  <c:v>60.35889070146819</c:v>
                </c:pt>
                <c:pt idx="12">
                  <c:v>23.817292006525285</c:v>
                </c:pt>
                <c:pt idx="13">
                  <c:v>36.378466557911906</c:v>
                </c:pt>
                <c:pt idx="14">
                  <c:v>42.41435562805873</c:v>
                </c:pt>
                <c:pt idx="15">
                  <c:v>40.45676998368678</c:v>
                </c:pt>
                <c:pt idx="16">
                  <c:v>43.06688417618271</c:v>
                </c:pt>
                <c:pt idx="17">
                  <c:v>38.00978792822186</c:v>
                </c:pt>
                <c:pt idx="18">
                  <c:v>33.768352365415986</c:v>
                </c:pt>
                <c:pt idx="19">
                  <c:v>30.66884176182708</c:v>
                </c:pt>
                <c:pt idx="20">
                  <c:v>64.11092985318108</c:v>
                </c:pt>
                <c:pt idx="21">
                  <c:v>46.32952691680261</c:v>
                </c:pt>
                <c:pt idx="22">
                  <c:v>41.92495921696574</c:v>
                </c:pt>
                <c:pt idx="23">
                  <c:v>32.46329526916803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ALPHAB1!$G$5:$G$66</c:f>
              <c:numCache>
                <c:ptCount val="62"/>
                <c:pt idx="24">
                  <c:v>37.84665579119086</c:v>
                </c:pt>
                <c:pt idx="25">
                  <c:v>29.69004893964111</c:v>
                </c:pt>
                <c:pt idx="26">
                  <c:v>46.32952691680261</c:v>
                </c:pt>
                <c:pt idx="27">
                  <c:v>5.383360522022839</c:v>
                </c:pt>
                <c:pt idx="28">
                  <c:v>32.13703099510604</c:v>
                </c:pt>
                <c:pt idx="29">
                  <c:v>17.94453507340946</c:v>
                </c:pt>
                <c:pt idx="30">
                  <c:v>28.874388254486135</c:v>
                </c:pt>
                <c:pt idx="31">
                  <c:v>36.378466557911906</c:v>
                </c:pt>
                <c:pt idx="32">
                  <c:v>30.505709624796086</c:v>
                </c:pt>
                <c:pt idx="33">
                  <c:v>32.95269168026101</c:v>
                </c:pt>
                <c:pt idx="34">
                  <c:v>22.67536704730832</c:v>
                </c:pt>
                <c:pt idx="35">
                  <c:v>16.150081566068515</c:v>
                </c:pt>
                <c:pt idx="36">
                  <c:v>39.9673735725938</c:v>
                </c:pt>
                <c:pt idx="37">
                  <c:v>37.68352365415987</c:v>
                </c:pt>
                <c:pt idx="38">
                  <c:v>41.598694942903755</c:v>
                </c:pt>
                <c:pt idx="39">
                  <c:v>16.6394779771615</c:v>
                </c:pt>
                <c:pt idx="40">
                  <c:v>23.00163132137031</c:v>
                </c:pt>
                <c:pt idx="41">
                  <c:v>32.95269168026101</c:v>
                </c:pt>
                <c:pt idx="42">
                  <c:v>21.859706362153343</c:v>
                </c:pt>
                <c:pt idx="43">
                  <c:v>35.88907014681892</c:v>
                </c:pt>
                <c:pt idx="44">
                  <c:v>47.96084828711256</c:v>
                </c:pt>
                <c:pt idx="45">
                  <c:v>44.53507340946167</c:v>
                </c:pt>
                <c:pt idx="46">
                  <c:v>34.257748776508976</c:v>
                </c:pt>
                <c:pt idx="47">
                  <c:v>44.208809135399676</c:v>
                </c:pt>
                <c:pt idx="48">
                  <c:v>38.98858075040783</c:v>
                </c:pt>
                <c:pt idx="49">
                  <c:v>41.598694942903755</c:v>
                </c:pt>
                <c:pt idx="50">
                  <c:v>46.492659053833606</c:v>
                </c:pt>
                <c:pt idx="51">
                  <c:v>21.37030995106036</c:v>
                </c:pt>
                <c:pt idx="52">
                  <c:v>33.442088091353995</c:v>
                </c:pt>
                <c:pt idx="53">
                  <c:v>23.164763458401303</c:v>
                </c:pt>
                <c:pt idx="54">
                  <c:v>65.90538336052202</c:v>
                </c:pt>
                <c:pt idx="55">
                  <c:v>23.3278955954323</c:v>
                </c:pt>
                <c:pt idx="56">
                  <c:v>30.99510603588907</c:v>
                </c:pt>
                <c:pt idx="57">
                  <c:v>14.681892332789559</c:v>
                </c:pt>
                <c:pt idx="58">
                  <c:v>15.171288743882545</c:v>
                </c:pt>
                <c:pt idx="59">
                  <c:v>52.36541598694943</c:v>
                </c:pt>
                <c:pt idx="60">
                  <c:v>15.33442088091354</c:v>
                </c:pt>
                <c:pt idx="61">
                  <c:v>46.32952691680261</c:v>
                </c:pt>
              </c:numCache>
            </c:numRef>
          </c:yVal>
          <c:smooth val="0"/>
        </c:ser>
        <c:axId val="63743235"/>
        <c:axId val="36818204"/>
      </c:scatterChart>
      <c:valAx>
        <c:axId val="63743235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SEGMENT 1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36818204"/>
        <c:crosses val="autoZero"/>
        <c:crossBetween val="midCat"/>
        <c:dispUnits/>
        <c:majorUnit val="5"/>
      </c:valAx>
      <c:valAx>
        <c:axId val="36818204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LETTRE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43235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7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ALPHAB1!$R$5:$R$66</c:f>
              <c:numCache>
                <c:ptCount val="62"/>
                <c:pt idx="0">
                  <c:v>50.4885993485342</c:v>
                </c:pt>
                <c:pt idx="1">
                  <c:v>41.20521172638436</c:v>
                </c:pt>
                <c:pt idx="2">
                  <c:v>40.55374592833876</c:v>
                </c:pt>
                <c:pt idx="3">
                  <c:v>34.20195439739414</c:v>
                </c:pt>
                <c:pt idx="4">
                  <c:v>28.338762214983714</c:v>
                </c:pt>
                <c:pt idx="5">
                  <c:v>28.664495114006513</c:v>
                </c:pt>
                <c:pt idx="6">
                  <c:v>34.039087947882734</c:v>
                </c:pt>
                <c:pt idx="7">
                  <c:v>34.69055374592834</c:v>
                </c:pt>
                <c:pt idx="8">
                  <c:v>21.98697068403909</c:v>
                </c:pt>
                <c:pt idx="9">
                  <c:v>19.381107491856678</c:v>
                </c:pt>
                <c:pt idx="10">
                  <c:v>32.24755700325733</c:v>
                </c:pt>
                <c:pt idx="11">
                  <c:v>52.28013029315961</c:v>
                </c:pt>
                <c:pt idx="12">
                  <c:v>25.0814332247557</c:v>
                </c:pt>
                <c:pt idx="13">
                  <c:v>30.618892508143322</c:v>
                </c:pt>
                <c:pt idx="14">
                  <c:v>36.156351791530945</c:v>
                </c:pt>
                <c:pt idx="15">
                  <c:v>30.618892508143322</c:v>
                </c:pt>
                <c:pt idx="16">
                  <c:v>37.13355048859935</c:v>
                </c:pt>
                <c:pt idx="17">
                  <c:v>32.73615635179153</c:v>
                </c:pt>
                <c:pt idx="18">
                  <c:v>29.315960912052116</c:v>
                </c:pt>
                <c:pt idx="19">
                  <c:v>28.338762214983714</c:v>
                </c:pt>
                <c:pt idx="20">
                  <c:v>54.72312703583062</c:v>
                </c:pt>
                <c:pt idx="21">
                  <c:v>43.48534201954397</c:v>
                </c:pt>
                <c:pt idx="22">
                  <c:v>38.762214983713356</c:v>
                </c:pt>
                <c:pt idx="23">
                  <c:v>33.387622149837135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ALPHAB1!$S$5:$S$66</c:f>
              <c:numCache>
                <c:ptCount val="62"/>
                <c:pt idx="24">
                  <c:v>42.99674267100977</c:v>
                </c:pt>
                <c:pt idx="25">
                  <c:v>34.20195439739414</c:v>
                </c:pt>
                <c:pt idx="26">
                  <c:v>46.74267100977199</c:v>
                </c:pt>
                <c:pt idx="27">
                  <c:v>7.166123778501628</c:v>
                </c:pt>
                <c:pt idx="28">
                  <c:v>36.31921824104234</c:v>
                </c:pt>
                <c:pt idx="29">
                  <c:v>16.938110749185668</c:v>
                </c:pt>
                <c:pt idx="30">
                  <c:v>29.64169381107492</c:v>
                </c:pt>
                <c:pt idx="31">
                  <c:v>43.97394136807818</c:v>
                </c:pt>
                <c:pt idx="32">
                  <c:v>28.501628664495115</c:v>
                </c:pt>
                <c:pt idx="33">
                  <c:v>30.13029315960912</c:v>
                </c:pt>
                <c:pt idx="34">
                  <c:v>19.54397394136808</c:v>
                </c:pt>
                <c:pt idx="35">
                  <c:v>19.706840390879478</c:v>
                </c:pt>
                <c:pt idx="36">
                  <c:v>42.99674267100977</c:v>
                </c:pt>
                <c:pt idx="37">
                  <c:v>41.042345276872965</c:v>
                </c:pt>
                <c:pt idx="38">
                  <c:v>50.1628664495114</c:v>
                </c:pt>
                <c:pt idx="39">
                  <c:v>17.58957654723127</c:v>
                </c:pt>
                <c:pt idx="40">
                  <c:v>19.86970684039088</c:v>
                </c:pt>
                <c:pt idx="41">
                  <c:v>33.876221498371336</c:v>
                </c:pt>
                <c:pt idx="42">
                  <c:v>21.824104234527688</c:v>
                </c:pt>
                <c:pt idx="43">
                  <c:v>42.01954397394137</c:v>
                </c:pt>
                <c:pt idx="44">
                  <c:v>52.60586319218241</c:v>
                </c:pt>
                <c:pt idx="45">
                  <c:v>47.88273615635179</c:v>
                </c:pt>
                <c:pt idx="46">
                  <c:v>33.876221498371336</c:v>
                </c:pt>
                <c:pt idx="47">
                  <c:v>44.62540716612378</c:v>
                </c:pt>
                <c:pt idx="48">
                  <c:v>40.39087947882736</c:v>
                </c:pt>
                <c:pt idx="49">
                  <c:v>45.43973941368078</c:v>
                </c:pt>
                <c:pt idx="50">
                  <c:v>47.71986970684039</c:v>
                </c:pt>
                <c:pt idx="51">
                  <c:v>21.172638436482085</c:v>
                </c:pt>
                <c:pt idx="52">
                  <c:v>34.85342019543974</c:v>
                </c:pt>
                <c:pt idx="53">
                  <c:v>22.47557003257329</c:v>
                </c:pt>
                <c:pt idx="54">
                  <c:v>66.28664495114006</c:v>
                </c:pt>
                <c:pt idx="55">
                  <c:v>23.289902280130292</c:v>
                </c:pt>
                <c:pt idx="56">
                  <c:v>28.990228013029316</c:v>
                </c:pt>
                <c:pt idx="57">
                  <c:v>14.332247557003257</c:v>
                </c:pt>
                <c:pt idx="58">
                  <c:v>17.10097719869707</c:v>
                </c:pt>
                <c:pt idx="59">
                  <c:v>53.09446254071661</c:v>
                </c:pt>
                <c:pt idx="60">
                  <c:v>14.495114006514658</c:v>
                </c:pt>
                <c:pt idx="61">
                  <c:v>47.71986970684039</c:v>
                </c:pt>
              </c:numCache>
            </c:numRef>
          </c:yVal>
          <c:smooth val="0"/>
        </c:ser>
        <c:axId val="62928381"/>
        <c:axId val="29484518"/>
      </c:scatterChart>
      <c:valAx>
        <c:axId val="62928381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SEGMENT 1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29484518"/>
        <c:crosses val="autoZero"/>
        <c:crossBetween val="midCat"/>
        <c:dispUnits/>
        <c:majorUnit val="5"/>
      </c:valAx>
      <c:valAx>
        <c:axId val="2948451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LETTRE 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2838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517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ALPHAB1!$O$5:$O$66</c:f>
              <c:numCache>
                <c:ptCount val="62"/>
                <c:pt idx="0">
                  <c:v>51.16279069767442</c:v>
                </c:pt>
                <c:pt idx="1">
                  <c:v>40.23255813953488</c:v>
                </c:pt>
                <c:pt idx="2">
                  <c:v>38.83720930232558</c:v>
                </c:pt>
                <c:pt idx="3">
                  <c:v>33.02325581395349</c:v>
                </c:pt>
                <c:pt idx="4">
                  <c:v>32.55813953488372</c:v>
                </c:pt>
                <c:pt idx="5">
                  <c:v>33.02325581395349</c:v>
                </c:pt>
                <c:pt idx="6">
                  <c:v>33.25581395348837</c:v>
                </c:pt>
                <c:pt idx="7">
                  <c:v>33.95348837209303</c:v>
                </c:pt>
                <c:pt idx="8">
                  <c:v>23.488372093023255</c:v>
                </c:pt>
                <c:pt idx="9">
                  <c:v>23.25581395348837</c:v>
                </c:pt>
                <c:pt idx="10">
                  <c:v>32.55813953488372</c:v>
                </c:pt>
                <c:pt idx="11">
                  <c:v>54.41860465116279</c:v>
                </c:pt>
                <c:pt idx="12">
                  <c:v>26.27906976744186</c:v>
                </c:pt>
                <c:pt idx="13">
                  <c:v>33.02325581395349</c:v>
                </c:pt>
                <c:pt idx="14">
                  <c:v>30.697674418604652</c:v>
                </c:pt>
                <c:pt idx="15">
                  <c:v>32.55813953488372</c:v>
                </c:pt>
                <c:pt idx="16">
                  <c:v>34.651162790697676</c:v>
                </c:pt>
                <c:pt idx="17">
                  <c:v>33.48837209302326</c:v>
                </c:pt>
                <c:pt idx="18">
                  <c:v>33.02325581395349</c:v>
                </c:pt>
                <c:pt idx="19">
                  <c:v>32.55813953488372</c:v>
                </c:pt>
                <c:pt idx="20">
                  <c:v>54.651162790697676</c:v>
                </c:pt>
                <c:pt idx="21">
                  <c:v>38.604651162790695</c:v>
                </c:pt>
                <c:pt idx="22">
                  <c:v>35.81395348837209</c:v>
                </c:pt>
                <c:pt idx="23">
                  <c:v>36.74418604651163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ALPHAB1!$P$5:$P$66</c:f>
              <c:numCache>
                <c:ptCount val="62"/>
                <c:pt idx="24">
                  <c:v>37.44186046511628</c:v>
                </c:pt>
                <c:pt idx="25">
                  <c:v>23.953488372093023</c:v>
                </c:pt>
                <c:pt idx="26">
                  <c:v>40.46511627906977</c:v>
                </c:pt>
                <c:pt idx="27">
                  <c:v>8.837209302325581</c:v>
                </c:pt>
                <c:pt idx="28">
                  <c:v>25.813953488372093</c:v>
                </c:pt>
                <c:pt idx="29">
                  <c:v>16.27906976744186</c:v>
                </c:pt>
                <c:pt idx="30">
                  <c:v>22.558139534883722</c:v>
                </c:pt>
                <c:pt idx="31">
                  <c:v>37.44186046511628</c:v>
                </c:pt>
                <c:pt idx="32">
                  <c:v>28.837209302325583</c:v>
                </c:pt>
                <c:pt idx="33">
                  <c:v>24.88372093023256</c:v>
                </c:pt>
                <c:pt idx="34">
                  <c:v>19.302325581395348</c:v>
                </c:pt>
                <c:pt idx="35">
                  <c:v>13.720930232558139</c:v>
                </c:pt>
                <c:pt idx="36">
                  <c:v>39.76744186046512</c:v>
                </c:pt>
                <c:pt idx="37">
                  <c:v>34.883720930232556</c:v>
                </c:pt>
                <c:pt idx="38">
                  <c:v>39.06976744186046</c:v>
                </c:pt>
                <c:pt idx="39">
                  <c:v>14.186046511627907</c:v>
                </c:pt>
                <c:pt idx="40">
                  <c:v>21.86046511627907</c:v>
                </c:pt>
                <c:pt idx="41">
                  <c:v>23.72093023255814</c:v>
                </c:pt>
                <c:pt idx="42">
                  <c:v>18.837209302325583</c:v>
                </c:pt>
                <c:pt idx="43">
                  <c:v>35.348837209302324</c:v>
                </c:pt>
                <c:pt idx="44">
                  <c:v>40.46511627906977</c:v>
                </c:pt>
                <c:pt idx="45">
                  <c:v>42.093023255813954</c:v>
                </c:pt>
                <c:pt idx="46">
                  <c:v>23.953488372093023</c:v>
                </c:pt>
                <c:pt idx="47">
                  <c:v>39.30232558139535</c:v>
                </c:pt>
                <c:pt idx="48">
                  <c:v>36.04651162790697</c:v>
                </c:pt>
                <c:pt idx="49">
                  <c:v>44.41860465116279</c:v>
                </c:pt>
                <c:pt idx="50">
                  <c:v>42.55813953488372</c:v>
                </c:pt>
                <c:pt idx="51">
                  <c:v>20.930232558139537</c:v>
                </c:pt>
                <c:pt idx="52">
                  <c:v>27.209302325581394</c:v>
                </c:pt>
                <c:pt idx="53">
                  <c:v>24.41860465116279</c:v>
                </c:pt>
                <c:pt idx="54">
                  <c:v>55.58139534883721</c:v>
                </c:pt>
                <c:pt idx="55">
                  <c:v>21.86046511627907</c:v>
                </c:pt>
                <c:pt idx="56">
                  <c:v>22.790697674418606</c:v>
                </c:pt>
                <c:pt idx="57">
                  <c:v>11.162790697674419</c:v>
                </c:pt>
                <c:pt idx="58">
                  <c:v>17.674418604651162</c:v>
                </c:pt>
                <c:pt idx="59">
                  <c:v>41.86046511627907</c:v>
                </c:pt>
                <c:pt idx="60">
                  <c:v>15.813953488372093</c:v>
                </c:pt>
                <c:pt idx="61">
                  <c:v>43.48837209302326</c:v>
                </c:pt>
              </c:numCache>
            </c:numRef>
          </c:yVal>
          <c:smooth val="0"/>
        </c:ser>
        <c:axId val="64034071"/>
        <c:axId val="39435728"/>
      </c:scatterChart>
      <c:valAx>
        <c:axId val="64034071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SEGMENT 1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39435728"/>
        <c:crosses val="autoZero"/>
        <c:crossBetween val="midCat"/>
        <c:dispUnits/>
        <c:majorUnit val="5"/>
      </c:valAx>
      <c:valAx>
        <c:axId val="3943572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LETTRES P&amp;Q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3407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79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ALPHAB1!$L$5:$L$66</c:f>
              <c:numCache>
                <c:ptCount val="62"/>
                <c:pt idx="0">
                  <c:v>47.549019607843135</c:v>
                </c:pt>
                <c:pt idx="1">
                  <c:v>34.80392156862745</c:v>
                </c:pt>
                <c:pt idx="2">
                  <c:v>30.88235294117647</c:v>
                </c:pt>
                <c:pt idx="3">
                  <c:v>30.392156862745097</c:v>
                </c:pt>
                <c:pt idx="4">
                  <c:v>27.941176470588236</c:v>
                </c:pt>
                <c:pt idx="5">
                  <c:v>33.8235294117647</c:v>
                </c:pt>
                <c:pt idx="6">
                  <c:v>26.96078431372549</c:v>
                </c:pt>
                <c:pt idx="7">
                  <c:v>28.92156862745098</c:v>
                </c:pt>
                <c:pt idx="8">
                  <c:v>19.11764705882353</c:v>
                </c:pt>
                <c:pt idx="9">
                  <c:v>20.58823529411765</c:v>
                </c:pt>
                <c:pt idx="10">
                  <c:v>26.470588235294116</c:v>
                </c:pt>
                <c:pt idx="11">
                  <c:v>48.529411764705884</c:v>
                </c:pt>
                <c:pt idx="12">
                  <c:v>19.607843137254903</c:v>
                </c:pt>
                <c:pt idx="13">
                  <c:v>24.019607843137255</c:v>
                </c:pt>
                <c:pt idx="14">
                  <c:v>29.41176470588235</c:v>
                </c:pt>
                <c:pt idx="15">
                  <c:v>25.49019607843137</c:v>
                </c:pt>
                <c:pt idx="16">
                  <c:v>31.372549019607842</c:v>
                </c:pt>
                <c:pt idx="17">
                  <c:v>27.45098039215686</c:v>
                </c:pt>
                <c:pt idx="18">
                  <c:v>32.84313725490196</c:v>
                </c:pt>
                <c:pt idx="19">
                  <c:v>24.019607843137255</c:v>
                </c:pt>
                <c:pt idx="20">
                  <c:v>46.568627450980394</c:v>
                </c:pt>
                <c:pt idx="21">
                  <c:v>36.76470588235294</c:v>
                </c:pt>
                <c:pt idx="22">
                  <c:v>36.27450980392157</c:v>
                </c:pt>
                <c:pt idx="23">
                  <c:v>26.96078431372549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ALPHAB1!$D$5:$D$66</c:f>
              <c:numCache>
                <c:ptCount val="62"/>
                <c:pt idx="0">
                  <c:v>58.025498528931024</c:v>
                </c:pt>
                <c:pt idx="1">
                  <c:v>45.8319712324289</c:v>
                </c:pt>
                <c:pt idx="2">
                  <c:v>45.21085322000654</c:v>
                </c:pt>
                <c:pt idx="3">
                  <c:v>38.182412553121935</c:v>
                </c:pt>
                <c:pt idx="4">
                  <c:v>32.10199411572409</c:v>
                </c:pt>
                <c:pt idx="5">
                  <c:v>33.54037267080745</c:v>
                </c:pt>
                <c:pt idx="6">
                  <c:v>38.70545930042498</c:v>
                </c:pt>
                <c:pt idx="7">
                  <c:v>38.149722131415494</c:v>
                </c:pt>
                <c:pt idx="8">
                  <c:v>21.24877410918601</c:v>
                </c:pt>
                <c:pt idx="9">
                  <c:v>20.46420398823145</c:v>
                </c:pt>
                <c:pt idx="10">
                  <c:v>36.286368094148415</c:v>
                </c:pt>
                <c:pt idx="11">
                  <c:v>59.33311539718862</c:v>
                </c:pt>
                <c:pt idx="12">
                  <c:v>25.07355344883949</c:v>
                </c:pt>
                <c:pt idx="13">
                  <c:v>34.25956194834913</c:v>
                </c:pt>
                <c:pt idx="14">
                  <c:v>40.89571755475646</c:v>
                </c:pt>
                <c:pt idx="15">
                  <c:v>38.77084014383786</c:v>
                </c:pt>
                <c:pt idx="16">
                  <c:v>43.93592677345538</c:v>
                </c:pt>
                <c:pt idx="17">
                  <c:v>36.58058188950638</c:v>
                </c:pt>
                <c:pt idx="18">
                  <c:v>34.913370382477936</c:v>
                </c:pt>
                <c:pt idx="19">
                  <c:v>30.40209218698921</c:v>
                </c:pt>
                <c:pt idx="20">
                  <c:v>61.850277868584506</c:v>
                </c:pt>
                <c:pt idx="21">
                  <c:v>47.49918273945734</c:v>
                </c:pt>
                <c:pt idx="22">
                  <c:v>42.75907159202354</c:v>
                </c:pt>
                <c:pt idx="23">
                  <c:v>33.246158875449495</c:v>
                </c:pt>
                <c:pt idx="24">
                  <c:v>35.20758417783589</c:v>
                </c:pt>
                <c:pt idx="25">
                  <c:v>25.69467146126185</c:v>
                </c:pt>
                <c:pt idx="26">
                  <c:v>40.732265446224254</c:v>
                </c:pt>
                <c:pt idx="27">
                  <c:v>6.930369401765283</c:v>
                </c:pt>
                <c:pt idx="28">
                  <c:v>28.14645308924485</c:v>
                </c:pt>
                <c:pt idx="29">
                  <c:v>18.30663615560641</c:v>
                </c:pt>
                <c:pt idx="30">
                  <c:v>26.38117031709709</c:v>
                </c:pt>
                <c:pt idx="31">
                  <c:v>35.01144164759725</c:v>
                </c:pt>
                <c:pt idx="32">
                  <c:v>31.677018633540374</c:v>
                </c:pt>
                <c:pt idx="33">
                  <c:v>27.32919254658385</c:v>
                </c:pt>
                <c:pt idx="34">
                  <c:v>22.78522392938869</c:v>
                </c:pt>
                <c:pt idx="35">
                  <c:v>19.516181758744686</c:v>
                </c:pt>
                <c:pt idx="36">
                  <c:v>35.69794050343249</c:v>
                </c:pt>
                <c:pt idx="37">
                  <c:v>33.86727688787185</c:v>
                </c:pt>
                <c:pt idx="38">
                  <c:v>40.9284079764629</c:v>
                </c:pt>
                <c:pt idx="39">
                  <c:v>18.829682902909447</c:v>
                </c:pt>
                <c:pt idx="40">
                  <c:v>22.164105916966328</c:v>
                </c:pt>
                <c:pt idx="41">
                  <c:v>29.81366459627329</c:v>
                </c:pt>
                <c:pt idx="42">
                  <c:v>24.48512585812357</c:v>
                </c:pt>
                <c:pt idx="43">
                  <c:v>33.37692056227525</c:v>
                </c:pt>
                <c:pt idx="44">
                  <c:v>45.733899967309576</c:v>
                </c:pt>
                <c:pt idx="45">
                  <c:v>41.451454723765934</c:v>
                </c:pt>
                <c:pt idx="46">
                  <c:v>27.88492971559333</c:v>
                </c:pt>
                <c:pt idx="47">
                  <c:v>37.85550833605753</c:v>
                </c:pt>
                <c:pt idx="48">
                  <c:v>33.63844393592677</c:v>
                </c:pt>
                <c:pt idx="49">
                  <c:v>37.234390323635175</c:v>
                </c:pt>
                <c:pt idx="50">
                  <c:v>41.81104936253678</c:v>
                </c:pt>
                <c:pt idx="51">
                  <c:v>23.27558025498529</c:v>
                </c:pt>
                <c:pt idx="52">
                  <c:v>30.598234717227854</c:v>
                </c:pt>
                <c:pt idx="53">
                  <c:v>26.57731284733573</c:v>
                </c:pt>
                <c:pt idx="54">
                  <c:v>60.869565217391305</c:v>
                </c:pt>
                <c:pt idx="55">
                  <c:v>24.22360248447205</c:v>
                </c:pt>
                <c:pt idx="56">
                  <c:v>26.96959790781301</c:v>
                </c:pt>
                <c:pt idx="57">
                  <c:v>15.070284406668845</c:v>
                </c:pt>
                <c:pt idx="58">
                  <c:v>18.960444589735207</c:v>
                </c:pt>
                <c:pt idx="59">
                  <c:v>48.64334749918274</c:v>
                </c:pt>
                <c:pt idx="60">
                  <c:v>16.018306636155607</c:v>
                </c:pt>
                <c:pt idx="61">
                  <c:v>40.40536122915986</c:v>
                </c:pt>
              </c:numCache>
            </c:numRef>
          </c:xVal>
          <c:yVal>
            <c:numRef>
              <c:f>ALPHAB1!$M$5:$M$66</c:f>
              <c:numCache>
                <c:ptCount val="62"/>
                <c:pt idx="24">
                  <c:v>53.92156862745098</c:v>
                </c:pt>
                <c:pt idx="25">
                  <c:v>36.76470588235294</c:v>
                </c:pt>
                <c:pt idx="26">
                  <c:v>49.509803921568626</c:v>
                </c:pt>
                <c:pt idx="27">
                  <c:v>6.862745098039215</c:v>
                </c:pt>
                <c:pt idx="28">
                  <c:v>38.23529411764706</c:v>
                </c:pt>
                <c:pt idx="29">
                  <c:v>19.11764705882353</c:v>
                </c:pt>
                <c:pt idx="30">
                  <c:v>32.84313725490196</c:v>
                </c:pt>
                <c:pt idx="31">
                  <c:v>52.94117647058823</c:v>
                </c:pt>
                <c:pt idx="32">
                  <c:v>27.45098039215686</c:v>
                </c:pt>
                <c:pt idx="33">
                  <c:v>32.35294117647059</c:v>
                </c:pt>
                <c:pt idx="34">
                  <c:v>19.11764705882353</c:v>
                </c:pt>
                <c:pt idx="35">
                  <c:v>12.745098039215685</c:v>
                </c:pt>
                <c:pt idx="36">
                  <c:v>54.411764705882355</c:v>
                </c:pt>
                <c:pt idx="37">
                  <c:v>48.529411764705884</c:v>
                </c:pt>
                <c:pt idx="38">
                  <c:v>60.294117647058826</c:v>
                </c:pt>
                <c:pt idx="39">
                  <c:v>16.176470588235293</c:v>
                </c:pt>
                <c:pt idx="40">
                  <c:v>19.607843137254903</c:v>
                </c:pt>
                <c:pt idx="41">
                  <c:v>35.78431372549019</c:v>
                </c:pt>
                <c:pt idx="42">
                  <c:v>20.58823529411765</c:v>
                </c:pt>
                <c:pt idx="43">
                  <c:v>52.450980392156865</c:v>
                </c:pt>
                <c:pt idx="44">
                  <c:v>61.76470588235294</c:v>
                </c:pt>
                <c:pt idx="45">
                  <c:v>61.76470588235294</c:v>
                </c:pt>
                <c:pt idx="46">
                  <c:v>38.23529411764706</c:v>
                </c:pt>
                <c:pt idx="47">
                  <c:v>53.92156862745098</c:v>
                </c:pt>
                <c:pt idx="48">
                  <c:v>50.98039215686274</c:v>
                </c:pt>
                <c:pt idx="49">
                  <c:v>54.90196078431372</c:v>
                </c:pt>
                <c:pt idx="50">
                  <c:v>54.411764705882355</c:v>
                </c:pt>
                <c:pt idx="51">
                  <c:v>20.098039215686274</c:v>
                </c:pt>
                <c:pt idx="52">
                  <c:v>37.745098039215684</c:v>
                </c:pt>
                <c:pt idx="53">
                  <c:v>26.470588235294116</c:v>
                </c:pt>
                <c:pt idx="54">
                  <c:v>75</c:v>
                </c:pt>
                <c:pt idx="55">
                  <c:v>23.03921568627451</c:v>
                </c:pt>
                <c:pt idx="56">
                  <c:v>23.03921568627451</c:v>
                </c:pt>
                <c:pt idx="57">
                  <c:v>9.803921568627452</c:v>
                </c:pt>
                <c:pt idx="58">
                  <c:v>24.019607843137255</c:v>
                </c:pt>
                <c:pt idx="59">
                  <c:v>59.31372549019608</c:v>
                </c:pt>
                <c:pt idx="60">
                  <c:v>17.15686274509804</c:v>
                </c:pt>
                <c:pt idx="61">
                  <c:v>61.76470588235294</c:v>
                </c:pt>
              </c:numCache>
            </c:numRef>
          </c:yVal>
          <c:smooth val="0"/>
        </c:ser>
        <c:axId val="19377233"/>
        <c:axId val="40177370"/>
      </c:scatterChart>
      <c:valAx>
        <c:axId val="19377233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SEGMENT 1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40177370"/>
        <c:crosses val="autoZero"/>
        <c:crossBetween val="midCat"/>
        <c:dispUnits/>
        <c:majorUnit val="5"/>
      </c:valAx>
      <c:valAx>
        <c:axId val="40177370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LETTRES T&amp;U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377233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79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2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Liste Susan George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LETTRE!$Q$7:$Q$68</c:f>
              <c:numCache>
                <c:ptCount val="62"/>
                <c:pt idx="0">
                  <c:v>19.71252566735113</c:v>
                </c:pt>
                <c:pt idx="1">
                  <c:v>35.318275154004105</c:v>
                </c:pt>
                <c:pt idx="2">
                  <c:v>37.16632443531827</c:v>
                </c:pt>
                <c:pt idx="3">
                  <c:v>42.71047227926078</c:v>
                </c:pt>
                <c:pt idx="4">
                  <c:v>42.71047227926078</c:v>
                </c:pt>
                <c:pt idx="5">
                  <c:v>22.17659137577002</c:v>
                </c:pt>
                <c:pt idx="6">
                  <c:v>34.29158110882957</c:v>
                </c:pt>
                <c:pt idx="7">
                  <c:v>43.121149897330596</c:v>
                </c:pt>
                <c:pt idx="8">
                  <c:v>34.496919917864474</c:v>
                </c:pt>
                <c:pt idx="9">
                  <c:v>28.542094455852155</c:v>
                </c:pt>
                <c:pt idx="10">
                  <c:v>48.049281314168375</c:v>
                </c:pt>
                <c:pt idx="11">
                  <c:v>40.24640657084189</c:v>
                </c:pt>
                <c:pt idx="12">
                  <c:v>57.90554414784394</c:v>
                </c:pt>
                <c:pt idx="13">
                  <c:v>44.76386036960986</c:v>
                </c:pt>
                <c:pt idx="14">
                  <c:v>41.889117043121146</c:v>
                </c:pt>
                <c:pt idx="15">
                  <c:v>50.718685831622174</c:v>
                </c:pt>
                <c:pt idx="16">
                  <c:v>30.80082135523614</c:v>
                </c:pt>
                <c:pt idx="17">
                  <c:v>59.5482546201232</c:v>
                </c:pt>
                <c:pt idx="18">
                  <c:v>47.02258726899384</c:v>
                </c:pt>
                <c:pt idx="19">
                  <c:v>45.58521560574949</c:v>
                </c:pt>
                <c:pt idx="20">
                  <c:v>36.34496919917864</c:v>
                </c:pt>
                <c:pt idx="21">
                  <c:v>34.70225872689939</c:v>
                </c:pt>
                <c:pt idx="22">
                  <c:v>29.97946611909651</c:v>
                </c:pt>
                <c:pt idx="23">
                  <c:v>63.65503080082136</c:v>
                </c:pt>
                <c:pt idx="24">
                  <c:v>40.86242299794661</c:v>
                </c:pt>
                <c:pt idx="25">
                  <c:v>50.92402464065709</c:v>
                </c:pt>
                <c:pt idx="26">
                  <c:v>30.390143737166323</c:v>
                </c:pt>
                <c:pt idx="27">
                  <c:v>18.480492813141684</c:v>
                </c:pt>
                <c:pt idx="28">
                  <c:v>41.68377823408624</c:v>
                </c:pt>
                <c:pt idx="29">
                  <c:v>33.059548254620125</c:v>
                </c:pt>
                <c:pt idx="30">
                  <c:v>14.784394250513348</c:v>
                </c:pt>
                <c:pt idx="31">
                  <c:v>19.71252566735113</c:v>
                </c:pt>
                <c:pt idx="32">
                  <c:v>17.864476386036962</c:v>
                </c:pt>
                <c:pt idx="33">
                  <c:v>26.28336755646817</c:v>
                </c:pt>
                <c:pt idx="34">
                  <c:v>26.899383983572896</c:v>
                </c:pt>
                <c:pt idx="35">
                  <c:v>57.49486652977413</c:v>
                </c:pt>
                <c:pt idx="36">
                  <c:v>23.408624229979466</c:v>
                </c:pt>
                <c:pt idx="37">
                  <c:v>35.1129363449692</c:v>
                </c:pt>
                <c:pt idx="38">
                  <c:v>28.747433264887064</c:v>
                </c:pt>
                <c:pt idx="39">
                  <c:v>39.01437371663244</c:v>
                </c:pt>
                <c:pt idx="40">
                  <c:v>26.48870636550308</c:v>
                </c:pt>
                <c:pt idx="41">
                  <c:v>24.229979466119097</c:v>
                </c:pt>
                <c:pt idx="42">
                  <c:v>22.792607802874745</c:v>
                </c:pt>
                <c:pt idx="43">
                  <c:v>27.104722792607802</c:v>
                </c:pt>
                <c:pt idx="44">
                  <c:v>36.34496919917864</c:v>
                </c:pt>
                <c:pt idx="45">
                  <c:v>26.694045174537987</c:v>
                </c:pt>
                <c:pt idx="46">
                  <c:v>40.04106776180698</c:v>
                </c:pt>
                <c:pt idx="47">
                  <c:v>18.480492813141684</c:v>
                </c:pt>
                <c:pt idx="48">
                  <c:v>29.7741273100616</c:v>
                </c:pt>
                <c:pt idx="49">
                  <c:v>6.570841889117043</c:v>
                </c:pt>
                <c:pt idx="50">
                  <c:v>44.969199178644764</c:v>
                </c:pt>
                <c:pt idx="51">
                  <c:v>38.39835728952772</c:v>
                </c:pt>
                <c:pt idx="52">
                  <c:v>20.944558521560573</c:v>
                </c:pt>
                <c:pt idx="53">
                  <c:v>38.809034907597535</c:v>
                </c:pt>
                <c:pt idx="54">
                  <c:v>24.024640657084188</c:v>
                </c:pt>
                <c:pt idx="55">
                  <c:v>43.3264887063655</c:v>
                </c:pt>
                <c:pt idx="56">
                  <c:v>39.01437371663244</c:v>
                </c:pt>
                <c:pt idx="57">
                  <c:v>32.85420944558521</c:v>
                </c:pt>
                <c:pt idx="58">
                  <c:v>35.93429158110883</c:v>
                </c:pt>
                <c:pt idx="59">
                  <c:v>28.747433264887064</c:v>
                </c:pt>
                <c:pt idx="60">
                  <c:v>22.17659137577002</c:v>
                </c:pt>
                <c:pt idx="61">
                  <c:v>17.248459958932237</c:v>
                </c:pt>
              </c:numCache>
            </c:numRef>
          </c:xVal>
          <c:yVal>
            <c:numRef>
              <c:f>LETTRE!$N$7:$N$68</c:f>
              <c:numCache>
                <c:ptCount val="62"/>
                <c:pt idx="0">
                  <c:v>33.2</c:v>
                </c:pt>
                <c:pt idx="1">
                  <c:v>20.8</c:v>
                </c:pt>
                <c:pt idx="2">
                  <c:v>21.2</c:v>
                </c:pt>
                <c:pt idx="3">
                  <c:v>21.6</c:v>
                </c:pt>
                <c:pt idx="4">
                  <c:v>24.4</c:v>
                </c:pt>
                <c:pt idx="5">
                  <c:v>36.8</c:v>
                </c:pt>
                <c:pt idx="6">
                  <c:v>20.4</c:v>
                </c:pt>
                <c:pt idx="7">
                  <c:v>22</c:v>
                </c:pt>
                <c:pt idx="8">
                  <c:v>19.2</c:v>
                </c:pt>
                <c:pt idx="9">
                  <c:v>37.6</c:v>
                </c:pt>
                <c:pt idx="10">
                  <c:v>23.6</c:v>
                </c:pt>
                <c:pt idx="11">
                  <c:v>22</c:v>
                </c:pt>
                <c:pt idx="12">
                  <c:v>38.4</c:v>
                </c:pt>
                <c:pt idx="13">
                  <c:v>28.4</c:v>
                </c:pt>
                <c:pt idx="14">
                  <c:v>24.4</c:v>
                </c:pt>
                <c:pt idx="15">
                  <c:v>29.2</c:v>
                </c:pt>
                <c:pt idx="16">
                  <c:v>24.8</c:v>
                </c:pt>
                <c:pt idx="17">
                  <c:v>34.4</c:v>
                </c:pt>
                <c:pt idx="18">
                  <c:v>25.6</c:v>
                </c:pt>
                <c:pt idx="19">
                  <c:v>28</c:v>
                </c:pt>
                <c:pt idx="20">
                  <c:v>40.4</c:v>
                </c:pt>
                <c:pt idx="21">
                  <c:v>19.6</c:v>
                </c:pt>
                <c:pt idx="22">
                  <c:v>40</c:v>
                </c:pt>
                <c:pt idx="23">
                  <c:v>47.6</c:v>
                </c:pt>
              </c:numCache>
            </c:numRef>
          </c:yVal>
          <c:smooth val="0"/>
        </c:ser>
        <c:ser>
          <c:idx val="1"/>
          <c:order val="1"/>
          <c:tx>
            <c:v>Equirépartition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LETTRE!$Q$7:$Q$69</c:f>
              <c:numCache>
                <c:ptCount val="63"/>
                <c:pt idx="0">
                  <c:v>19.71252566735113</c:v>
                </c:pt>
                <c:pt idx="1">
                  <c:v>35.318275154004105</c:v>
                </c:pt>
                <c:pt idx="2">
                  <c:v>37.16632443531827</c:v>
                </c:pt>
                <c:pt idx="3">
                  <c:v>42.71047227926078</c:v>
                </c:pt>
                <c:pt idx="4">
                  <c:v>42.71047227926078</c:v>
                </c:pt>
                <c:pt idx="5">
                  <c:v>22.17659137577002</c:v>
                </c:pt>
                <c:pt idx="6">
                  <c:v>34.29158110882957</c:v>
                </c:pt>
                <c:pt idx="7">
                  <c:v>43.121149897330596</c:v>
                </c:pt>
                <c:pt idx="8">
                  <c:v>34.496919917864474</c:v>
                </c:pt>
                <c:pt idx="9">
                  <c:v>28.542094455852155</c:v>
                </c:pt>
                <c:pt idx="10">
                  <c:v>48.049281314168375</c:v>
                </c:pt>
                <c:pt idx="11">
                  <c:v>40.24640657084189</c:v>
                </c:pt>
                <c:pt idx="12">
                  <c:v>57.90554414784394</c:v>
                </c:pt>
                <c:pt idx="13">
                  <c:v>44.76386036960986</c:v>
                </c:pt>
                <c:pt idx="14">
                  <c:v>41.889117043121146</c:v>
                </c:pt>
                <c:pt idx="15">
                  <c:v>50.718685831622174</c:v>
                </c:pt>
                <c:pt idx="16">
                  <c:v>30.80082135523614</c:v>
                </c:pt>
                <c:pt idx="17">
                  <c:v>59.5482546201232</c:v>
                </c:pt>
                <c:pt idx="18">
                  <c:v>47.02258726899384</c:v>
                </c:pt>
                <c:pt idx="19">
                  <c:v>45.58521560574949</c:v>
                </c:pt>
                <c:pt idx="20">
                  <c:v>36.34496919917864</c:v>
                </c:pt>
                <c:pt idx="21">
                  <c:v>34.70225872689939</c:v>
                </c:pt>
                <c:pt idx="22">
                  <c:v>29.97946611909651</c:v>
                </c:pt>
                <c:pt idx="23">
                  <c:v>63.65503080082136</c:v>
                </c:pt>
                <c:pt idx="24">
                  <c:v>40.86242299794661</c:v>
                </c:pt>
                <c:pt idx="25">
                  <c:v>50.92402464065709</c:v>
                </c:pt>
                <c:pt idx="26">
                  <c:v>30.390143737166323</c:v>
                </c:pt>
                <c:pt idx="27">
                  <c:v>18.480492813141684</c:v>
                </c:pt>
                <c:pt idx="28">
                  <c:v>41.68377823408624</c:v>
                </c:pt>
                <c:pt idx="29">
                  <c:v>33.059548254620125</c:v>
                </c:pt>
                <c:pt idx="30">
                  <c:v>14.784394250513348</c:v>
                </c:pt>
                <c:pt idx="31">
                  <c:v>19.71252566735113</c:v>
                </c:pt>
                <c:pt idx="32">
                  <c:v>17.864476386036962</c:v>
                </c:pt>
                <c:pt idx="33">
                  <c:v>26.28336755646817</c:v>
                </c:pt>
                <c:pt idx="34">
                  <c:v>26.899383983572896</c:v>
                </c:pt>
                <c:pt idx="35">
                  <c:v>57.49486652977413</c:v>
                </c:pt>
                <c:pt idx="36">
                  <c:v>23.408624229979466</c:v>
                </c:pt>
                <c:pt idx="37">
                  <c:v>35.1129363449692</c:v>
                </c:pt>
                <c:pt idx="38">
                  <c:v>28.747433264887064</c:v>
                </c:pt>
                <c:pt idx="39">
                  <c:v>39.01437371663244</c:v>
                </c:pt>
                <c:pt idx="40">
                  <c:v>26.48870636550308</c:v>
                </c:pt>
                <c:pt idx="41">
                  <c:v>24.229979466119097</c:v>
                </c:pt>
                <c:pt idx="42">
                  <c:v>22.792607802874745</c:v>
                </c:pt>
                <c:pt idx="43">
                  <c:v>27.104722792607802</c:v>
                </c:pt>
                <c:pt idx="44">
                  <c:v>36.34496919917864</c:v>
                </c:pt>
                <c:pt idx="45">
                  <c:v>26.694045174537987</c:v>
                </c:pt>
                <c:pt idx="46">
                  <c:v>40.04106776180698</c:v>
                </c:pt>
                <c:pt idx="47">
                  <c:v>18.480492813141684</c:v>
                </c:pt>
                <c:pt idx="48">
                  <c:v>29.7741273100616</c:v>
                </c:pt>
                <c:pt idx="49">
                  <c:v>6.570841889117043</c:v>
                </c:pt>
                <c:pt idx="50">
                  <c:v>44.969199178644764</c:v>
                </c:pt>
                <c:pt idx="51">
                  <c:v>38.39835728952772</c:v>
                </c:pt>
                <c:pt idx="52">
                  <c:v>20.944558521560573</c:v>
                </c:pt>
                <c:pt idx="53">
                  <c:v>38.809034907597535</c:v>
                </c:pt>
                <c:pt idx="54">
                  <c:v>24.024640657084188</c:v>
                </c:pt>
                <c:pt idx="55">
                  <c:v>43.3264887063655</c:v>
                </c:pt>
                <c:pt idx="56">
                  <c:v>39.01437371663244</c:v>
                </c:pt>
                <c:pt idx="57">
                  <c:v>32.85420944558521</c:v>
                </c:pt>
                <c:pt idx="58">
                  <c:v>35.93429158110883</c:v>
                </c:pt>
                <c:pt idx="59">
                  <c:v>28.747433264887064</c:v>
                </c:pt>
                <c:pt idx="60">
                  <c:v>22.17659137577002</c:v>
                </c:pt>
                <c:pt idx="61">
                  <c:v>17.248459958932237</c:v>
                </c:pt>
                <c:pt idx="62">
                  <c:v>70</c:v>
                </c:pt>
              </c:numCache>
            </c:numRef>
          </c:xVal>
          <c:yVal>
            <c:numRef>
              <c:f>LETTRE!$Q$7:$Q$69</c:f>
              <c:numCache>
                <c:ptCount val="63"/>
                <c:pt idx="0">
                  <c:v>19.71252566735113</c:v>
                </c:pt>
                <c:pt idx="1">
                  <c:v>35.318275154004105</c:v>
                </c:pt>
                <c:pt idx="2">
                  <c:v>37.16632443531827</c:v>
                </c:pt>
                <c:pt idx="3">
                  <c:v>42.71047227926078</c:v>
                </c:pt>
                <c:pt idx="4">
                  <c:v>42.71047227926078</c:v>
                </c:pt>
                <c:pt idx="5">
                  <c:v>22.17659137577002</c:v>
                </c:pt>
                <c:pt idx="6">
                  <c:v>34.29158110882957</c:v>
                </c:pt>
                <c:pt idx="7">
                  <c:v>43.121149897330596</c:v>
                </c:pt>
                <c:pt idx="8">
                  <c:v>34.496919917864474</c:v>
                </c:pt>
                <c:pt idx="9">
                  <c:v>28.542094455852155</c:v>
                </c:pt>
                <c:pt idx="10">
                  <c:v>48.049281314168375</c:v>
                </c:pt>
                <c:pt idx="11">
                  <c:v>40.24640657084189</c:v>
                </c:pt>
                <c:pt idx="12">
                  <c:v>57.90554414784394</c:v>
                </c:pt>
                <c:pt idx="13">
                  <c:v>44.76386036960986</c:v>
                </c:pt>
                <c:pt idx="14">
                  <c:v>41.889117043121146</c:v>
                </c:pt>
                <c:pt idx="15">
                  <c:v>50.718685831622174</c:v>
                </c:pt>
                <c:pt idx="16">
                  <c:v>30.80082135523614</c:v>
                </c:pt>
                <c:pt idx="17">
                  <c:v>59.5482546201232</c:v>
                </c:pt>
                <c:pt idx="18">
                  <c:v>47.02258726899384</c:v>
                </c:pt>
                <c:pt idx="19">
                  <c:v>45.58521560574949</c:v>
                </c:pt>
                <c:pt idx="20">
                  <c:v>36.34496919917864</c:v>
                </c:pt>
                <c:pt idx="21">
                  <c:v>34.70225872689939</c:v>
                </c:pt>
                <c:pt idx="22">
                  <c:v>29.97946611909651</c:v>
                </c:pt>
                <c:pt idx="23">
                  <c:v>63.65503080082136</c:v>
                </c:pt>
                <c:pt idx="24">
                  <c:v>40.86242299794661</c:v>
                </c:pt>
                <c:pt idx="25">
                  <c:v>50.92402464065709</c:v>
                </c:pt>
                <c:pt idx="26">
                  <c:v>30.390143737166323</c:v>
                </c:pt>
                <c:pt idx="27">
                  <c:v>18.480492813141684</c:v>
                </c:pt>
                <c:pt idx="28">
                  <c:v>41.68377823408624</c:v>
                </c:pt>
                <c:pt idx="29">
                  <c:v>33.059548254620125</c:v>
                </c:pt>
                <c:pt idx="30">
                  <c:v>14.784394250513348</c:v>
                </c:pt>
                <c:pt idx="31">
                  <c:v>19.71252566735113</c:v>
                </c:pt>
                <c:pt idx="32">
                  <c:v>17.864476386036962</c:v>
                </c:pt>
                <c:pt idx="33">
                  <c:v>26.28336755646817</c:v>
                </c:pt>
                <c:pt idx="34">
                  <c:v>26.899383983572896</c:v>
                </c:pt>
                <c:pt idx="35">
                  <c:v>57.49486652977413</c:v>
                </c:pt>
                <c:pt idx="36">
                  <c:v>23.408624229979466</c:v>
                </c:pt>
                <c:pt idx="37">
                  <c:v>35.1129363449692</c:v>
                </c:pt>
                <c:pt idx="38">
                  <c:v>28.747433264887064</c:v>
                </c:pt>
                <c:pt idx="39">
                  <c:v>39.01437371663244</c:v>
                </c:pt>
                <c:pt idx="40">
                  <c:v>26.48870636550308</c:v>
                </c:pt>
                <c:pt idx="41">
                  <c:v>24.229979466119097</c:v>
                </c:pt>
                <c:pt idx="42">
                  <c:v>22.792607802874745</c:v>
                </c:pt>
                <c:pt idx="43">
                  <c:v>27.104722792607802</c:v>
                </c:pt>
                <c:pt idx="44">
                  <c:v>36.34496919917864</c:v>
                </c:pt>
                <c:pt idx="45">
                  <c:v>26.694045174537987</c:v>
                </c:pt>
                <c:pt idx="46">
                  <c:v>40.04106776180698</c:v>
                </c:pt>
                <c:pt idx="47">
                  <c:v>18.480492813141684</c:v>
                </c:pt>
                <c:pt idx="48">
                  <c:v>29.7741273100616</c:v>
                </c:pt>
                <c:pt idx="49">
                  <c:v>6.570841889117043</c:v>
                </c:pt>
                <c:pt idx="50">
                  <c:v>44.969199178644764</c:v>
                </c:pt>
                <c:pt idx="51">
                  <c:v>38.39835728952772</c:v>
                </c:pt>
                <c:pt idx="52">
                  <c:v>20.944558521560573</c:v>
                </c:pt>
                <c:pt idx="53">
                  <c:v>38.809034907597535</c:v>
                </c:pt>
                <c:pt idx="54">
                  <c:v>24.024640657084188</c:v>
                </c:pt>
                <c:pt idx="55">
                  <c:v>43.3264887063655</c:v>
                </c:pt>
                <c:pt idx="56">
                  <c:v>39.01437371663244</c:v>
                </c:pt>
                <c:pt idx="57">
                  <c:v>32.85420944558521</c:v>
                </c:pt>
                <c:pt idx="58">
                  <c:v>35.93429158110883</c:v>
                </c:pt>
                <c:pt idx="59">
                  <c:v>28.747433264887064</c:v>
                </c:pt>
                <c:pt idx="60">
                  <c:v>22.17659137577002</c:v>
                </c:pt>
                <c:pt idx="61">
                  <c:v>17.248459958932237</c:v>
                </c:pt>
                <c:pt idx="62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autres candidats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LETTRE!$Q$7:$Q$68</c:f>
              <c:numCache>
                <c:ptCount val="62"/>
                <c:pt idx="0">
                  <c:v>19.71252566735113</c:v>
                </c:pt>
                <c:pt idx="1">
                  <c:v>35.318275154004105</c:v>
                </c:pt>
                <c:pt idx="2">
                  <c:v>37.16632443531827</c:v>
                </c:pt>
                <c:pt idx="3">
                  <c:v>42.71047227926078</c:v>
                </c:pt>
                <c:pt idx="4">
                  <c:v>42.71047227926078</c:v>
                </c:pt>
                <c:pt idx="5">
                  <c:v>22.17659137577002</c:v>
                </c:pt>
                <c:pt idx="6">
                  <c:v>34.29158110882957</c:v>
                </c:pt>
                <c:pt idx="7">
                  <c:v>43.121149897330596</c:v>
                </c:pt>
                <c:pt idx="8">
                  <c:v>34.496919917864474</c:v>
                </c:pt>
                <c:pt idx="9">
                  <c:v>28.542094455852155</c:v>
                </c:pt>
                <c:pt idx="10">
                  <c:v>48.049281314168375</c:v>
                </c:pt>
                <c:pt idx="11">
                  <c:v>40.24640657084189</c:v>
                </c:pt>
                <c:pt idx="12">
                  <c:v>57.90554414784394</c:v>
                </c:pt>
                <c:pt idx="13">
                  <c:v>44.76386036960986</c:v>
                </c:pt>
                <c:pt idx="14">
                  <c:v>41.889117043121146</c:v>
                </c:pt>
                <c:pt idx="15">
                  <c:v>50.718685831622174</c:v>
                </c:pt>
                <c:pt idx="16">
                  <c:v>30.80082135523614</c:v>
                </c:pt>
                <c:pt idx="17">
                  <c:v>59.5482546201232</c:v>
                </c:pt>
                <c:pt idx="18">
                  <c:v>47.02258726899384</c:v>
                </c:pt>
                <c:pt idx="19">
                  <c:v>45.58521560574949</c:v>
                </c:pt>
                <c:pt idx="20">
                  <c:v>36.34496919917864</c:v>
                </c:pt>
                <c:pt idx="21">
                  <c:v>34.70225872689939</c:v>
                </c:pt>
                <c:pt idx="22">
                  <c:v>29.97946611909651</c:v>
                </c:pt>
                <c:pt idx="23">
                  <c:v>63.65503080082136</c:v>
                </c:pt>
                <c:pt idx="24">
                  <c:v>40.86242299794661</c:v>
                </c:pt>
                <c:pt idx="25">
                  <c:v>50.92402464065709</c:v>
                </c:pt>
                <c:pt idx="26">
                  <c:v>30.390143737166323</c:v>
                </c:pt>
                <c:pt idx="27">
                  <c:v>18.480492813141684</c:v>
                </c:pt>
                <c:pt idx="28">
                  <c:v>41.68377823408624</c:v>
                </c:pt>
                <c:pt idx="29">
                  <c:v>33.059548254620125</c:v>
                </c:pt>
                <c:pt idx="30">
                  <c:v>14.784394250513348</c:v>
                </c:pt>
                <c:pt idx="31">
                  <c:v>19.71252566735113</c:v>
                </c:pt>
                <c:pt idx="32">
                  <c:v>17.864476386036962</c:v>
                </c:pt>
                <c:pt idx="33">
                  <c:v>26.28336755646817</c:v>
                </c:pt>
                <c:pt idx="34">
                  <c:v>26.899383983572896</c:v>
                </c:pt>
                <c:pt idx="35">
                  <c:v>57.49486652977413</c:v>
                </c:pt>
                <c:pt idx="36">
                  <c:v>23.408624229979466</c:v>
                </c:pt>
                <c:pt idx="37">
                  <c:v>35.1129363449692</c:v>
                </c:pt>
                <c:pt idx="38">
                  <c:v>28.747433264887064</c:v>
                </c:pt>
                <c:pt idx="39">
                  <c:v>39.01437371663244</c:v>
                </c:pt>
                <c:pt idx="40">
                  <c:v>26.48870636550308</c:v>
                </c:pt>
                <c:pt idx="41">
                  <c:v>24.229979466119097</c:v>
                </c:pt>
                <c:pt idx="42">
                  <c:v>22.792607802874745</c:v>
                </c:pt>
                <c:pt idx="43">
                  <c:v>27.104722792607802</c:v>
                </c:pt>
                <c:pt idx="44">
                  <c:v>36.34496919917864</c:v>
                </c:pt>
                <c:pt idx="45">
                  <c:v>26.694045174537987</c:v>
                </c:pt>
                <c:pt idx="46">
                  <c:v>40.04106776180698</c:v>
                </c:pt>
                <c:pt idx="47">
                  <c:v>18.480492813141684</c:v>
                </c:pt>
                <c:pt idx="48">
                  <c:v>29.7741273100616</c:v>
                </c:pt>
                <c:pt idx="49">
                  <c:v>6.570841889117043</c:v>
                </c:pt>
                <c:pt idx="50">
                  <c:v>44.969199178644764</c:v>
                </c:pt>
                <c:pt idx="51">
                  <c:v>38.39835728952772</c:v>
                </c:pt>
                <c:pt idx="52">
                  <c:v>20.944558521560573</c:v>
                </c:pt>
                <c:pt idx="53">
                  <c:v>38.809034907597535</c:v>
                </c:pt>
                <c:pt idx="54">
                  <c:v>24.024640657084188</c:v>
                </c:pt>
                <c:pt idx="55">
                  <c:v>43.3264887063655</c:v>
                </c:pt>
                <c:pt idx="56">
                  <c:v>39.01437371663244</c:v>
                </c:pt>
                <c:pt idx="57">
                  <c:v>32.85420944558521</c:v>
                </c:pt>
                <c:pt idx="58">
                  <c:v>35.93429158110883</c:v>
                </c:pt>
                <c:pt idx="59">
                  <c:v>28.747433264887064</c:v>
                </c:pt>
                <c:pt idx="60">
                  <c:v>22.17659137577002</c:v>
                </c:pt>
                <c:pt idx="61">
                  <c:v>17.248459958932237</c:v>
                </c:pt>
              </c:numCache>
            </c:numRef>
          </c:xVal>
          <c:yVal>
            <c:numRef>
              <c:f>LETTRE!$O$7:$O$68</c:f>
              <c:numCache>
                <c:ptCount val="62"/>
                <c:pt idx="24">
                  <c:v>64</c:v>
                </c:pt>
                <c:pt idx="25">
                  <c:v>66.4</c:v>
                </c:pt>
                <c:pt idx="26">
                  <c:v>34.4</c:v>
                </c:pt>
                <c:pt idx="27">
                  <c:v>27.6</c:v>
                </c:pt>
                <c:pt idx="28">
                  <c:v>63.6</c:v>
                </c:pt>
                <c:pt idx="29">
                  <c:v>62</c:v>
                </c:pt>
                <c:pt idx="30">
                  <c:v>10.4</c:v>
                </c:pt>
                <c:pt idx="31">
                  <c:v>14</c:v>
                </c:pt>
                <c:pt idx="32">
                  <c:v>15.6</c:v>
                </c:pt>
                <c:pt idx="33">
                  <c:v>27.6</c:v>
                </c:pt>
                <c:pt idx="34">
                  <c:v>19.6</c:v>
                </c:pt>
                <c:pt idx="35">
                  <c:v>68</c:v>
                </c:pt>
                <c:pt idx="36">
                  <c:v>39.2</c:v>
                </c:pt>
                <c:pt idx="37">
                  <c:v>57.6</c:v>
                </c:pt>
                <c:pt idx="38">
                  <c:v>22</c:v>
                </c:pt>
                <c:pt idx="39">
                  <c:v>62.8</c:v>
                </c:pt>
                <c:pt idx="40">
                  <c:v>32.4</c:v>
                </c:pt>
                <c:pt idx="41">
                  <c:v>12.4</c:v>
                </c:pt>
                <c:pt idx="42">
                  <c:v>15.2</c:v>
                </c:pt>
                <c:pt idx="43">
                  <c:v>31.6</c:v>
                </c:pt>
                <c:pt idx="44">
                  <c:v>63.2</c:v>
                </c:pt>
                <c:pt idx="45">
                  <c:v>36.4</c:v>
                </c:pt>
                <c:pt idx="46">
                  <c:v>63.2</c:v>
                </c:pt>
                <c:pt idx="47">
                  <c:v>18</c:v>
                </c:pt>
                <c:pt idx="48">
                  <c:v>36.4</c:v>
                </c:pt>
                <c:pt idx="49">
                  <c:v>17.2</c:v>
                </c:pt>
                <c:pt idx="50">
                  <c:v>68.4</c:v>
                </c:pt>
                <c:pt idx="51">
                  <c:v>62</c:v>
                </c:pt>
                <c:pt idx="52">
                  <c:v>16.4</c:v>
                </c:pt>
                <c:pt idx="53">
                  <c:v>62</c:v>
                </c:pt>
                <c:pt idx="54">
                  <c:v>30.8</c:v>
                </c:pt>
                <c:pt idx="55">
                  <c:v>64</c:v>
                </c:pt>
                <c:pt idx="56">
                  <c:v>66.8</c:v>
                </c:pt>
                <c:pt idx="57">
                  <c:v>58.8</c:v>
                </c:pt>
                <c:pt idx="58">
                  <c:v>62.8</c:v>
                </c:pt>
                <c:pt idx="59">
                  <c:v>32</c:v>
                </c:pt>
                <c:pt idx="60">
                  <c:v>21.2</c:v>
                </c:pt>
                <c:pt idx="61">
                  <c:v>15.6</c:v>
                </c:pt>
              </c:numCache>
            </c:numRef>
          </c:yVal>
          <c:smooth val="0"/>
        </c:ser>
        <c:axId val="26052011"/>
        <c:axId val="33141508"/>
      </c:scatterChart>
      <c:valAx>
        <c:axId val="26052011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Bulletins B sains</a:t>
                </a:r>
              </a:p>
            </c:rich>
          </c:tx>
          <c:layout>
            <c:manualLayout>
              <c:xMode val="factor"/>
              <c:yMode val="factor"/>
              <c:x val="0.04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33141508"/>
        <c:crosses val="autoZero"/>
        <c:crossBetween val="midCat"/>
        <c:dispUnits/>
        <c:majorUnit val="5"/>
      </c:valAx>
      <c:valAx>
        <c:axId val="33141508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Bulletins B fraudés</a:t>
                </a:r>
              </a:p>
            </c:rich>
          </c:tx>
          <c:layout>
            <c:manualLayout>
              <c:xMode val="factor"/>
              <c:yMode val="factor"/>
              <c:x val="0.032"/>
              <c:y val="0.0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52011"/>
        <c:crosses val="autoZero"/>
        <c:crossBetween val="midCat"/>
        <c:dispUnits/>
        <c:majorUnit val="5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629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29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29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2292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29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29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7"/>
  <sheetViews>
    <sheetView workbookViewId="0" topLeftCell="A1">
      <pane xSplit="1" topLeftCell="R1" activePane="topRight" state="frozen"/>
      <selection pane="topLeft" activeCell="U1" sqref="U1:AM77"/>
      <selection pane="topRight" activeCell="U1" sqref="U1:AM77"/>
    </sheetView>
  </sheetViews>
  <sheetFormatPr defaultColWidth="11.796875" defaultRowHeight="15"/>
  <cols>
    <col min="1" max="1" width="4.69921875" style="0" customWidth="1"/>
    <col min="2" max="2" width="24.69921875" style="0" customWidth="1"/>
    <col min="3" max="4" width="9.69921875" style="0" customWidth="1"/>
    <col min="5" max="5" width="5.69921875" style="0" customWidth="1"/>
    <col min="6" max="7" width="9.69921875" style="0" customWidth="1"/>
    <col min="9" max="9" width="5.69921875" style="0" customWidth="1"/>
    <col min="10" max="12" width="0" style="0" hidden="1" customWidth="1"/>
    <col min="13" max="14" width="9.69921875" style="0" customWidth="1"/>
    <col min="16" max="18" width="9.69921875" style="0" customWidth="1"/>
    <col min="20" max="20" width="9.69921875" style="0" customWidth="1"/>
    <col min="21" max="21" width="11.69921875" style="0" customWidth="1"/>
  </cols>
  <sheetData>
    <row r="1" spans="2:20" ht="15">
      <c r="B1" s="5" t="s">
        <v>2</v>
      </c>
      <c r="C1" s="5" t="s">
        <v>66</v>
      </c>
      <c r="D1" s="8"/>
      <c r="E1" s="8"/>
      <c r="F1" s="5" t="s">
        <v>70</v>
      </c>
      <c r="G1" s="8"/>
      <c r="H1" s="8"/>
      <c r="I1" s="8"/>
      <c r="J1" s="5" t="s">
        <v>71</v>
      </c>
      <c r="K1" s="8"/>
      <c r="L1" s="8"/>
      <c r="M1" s="5" t="s">
        <v>72</v>
      </c>
      <c r="N1" s="8"/>
      <c r="O1" s="8"/>
      <c r="P1" s="8"/>
      <c r="Q1" s="5" t="s">
        <v>73</v>
      </c>
      <c r="R1" s="8"/>
      <c r="S1" s="8"/>
      <c r="T1" s="8"/>
    </row>
    <row r="2" spans="3:20" ht="15">
      <c r="C2" s="5" t="s">
        <v>67</v>
      </c>
      <c r="D2" s="5" t="s">
        <v>68</v>
      </c>
      <c r="E2" s="5" t="s">
        <v>69</v>
      </c>
      <c r="F2" s="5" t="s">
        <v>67</v>
      </c>
      <c r="G2" s="5" t="s">
        <v>68</v>
      </c>
      <c r="H2" s="8"/>
      <c r="I2" s="5" t="s">
        <v>69</v>
      </c>
      <c r="J2" s="5" t="s">
        <v>67</v>
      </c>
      <c r="K2" s="5" t="s">
        <v>68</v>
      </c>
      <c r="L2" s="5" t="s">
        <v>69</v>
      </c>
      <c r="M2" s="5" t="s">
        <v>67</v>
      </c>
      <c r="N2" s="5" t="s">
        <v>68</v>
      </c>
      <c r="O2" s="8"/>
      <c r="P2" s="5" t="s">
        <v>69</v>
      </c>
      <c r="Q2" s="1" t="s">
        <v>74</v>
      </c>
      <c r="R2" s="1" t="s">
        <v>68</v>
      </c>
      <c r="T2" s="1" t="s">
        <v>69</v>
      </c>
    </row>
    <row r="3" spans="2:17" ht="15">
      <c r="B3" s="5" t="s">
        <v>3</v>
      </c>
      <c r="C3" s="5">
        <v>3059</v>
      </c>
      <c r="D3" s="6"/>
      <c r="F3" s="2">
        <f>Q3-M3-C3</f>
        <v>1901</v>
      </c>
      <c r="J3" s="2">
        <f>C3+F3</f>
        <v>4960</v>
      </c>
      <c r="M3" s="5">
        <v>725</v>
      </c>
      <c r="N3" s="6"/>
      <c r="Q3" s="2">
        <v>5685</v>
      </c>
    </row>
    <row r="4" spans="2:17" ht="15">
      <c r="B4" s="5"/>
      <c r="C4" s="5"/>
      <c r="D4" s="6"/>
      <c r="F4" s="2"/>
      <c r="J4" s="2"/>
      <c r="M4" s="5"/>
      <c r="N4" s="6"/>
      <c r="Q4" s="2"/>
    </row>
    <row r="5" spans="1:20" ht="15">
      <c r="A5" s="5" t="s">
        <v>0</v>
      </c>
      <c r="B5" s="1" t="s">
        <v>21</v>
      </c>
      <c r="C5" s="2">
        <v>1775</v>
      </c>
      <c r="D5" s="3">
        <f aca="true" t="shared" si="0" ref="D5:D36">100*C5/$C$3</f>
        <v>58.025498528931024</v>
      </c>
      <c r="E5" s="2">
        <v>4</v>
      </c>
      <c r="F5" s="2">
        <f aca="true" t="shared" si="1" ref="F5:F36">Q5-C5-M5</f>
        <v>954</v>
      </c>
      <c r="G5" s="3">
        <f aca="true" t="shared" si="2" ref="G5:G28">100*F5/$F$3</f>
        <v>50.184113624408205</v>
      </c>
      <c r="I5" s="2">
        <v>8</v>
      </c>
      <c r="J5" s="2">
        <f aca="true" t="shared" si="3" ref="J5:J36">C5+F5</f>
        <v>2729</v>
      </c>
      <c r="K5" s="4">
        <f aca="true" t="shared" si="4" ref="K5:K36">J5/$J$3</f>
        <v>0.5502016129032258</v>
      </c>
      <c r="M5" s="2">
        <v>396</v>
      </c>
      <c r="N5" s="3">
        <f aca="true" t="shared" si="5" ref="N5:N28">100*M5/$M$3</f>
        <v>54.62068965517241</v>
      </c>
      <c r="P5" s="2">
        <v>4</v>
      </c>
      <c r="Q5" s="2">
        <v>3125</v>
      </c>
      <c r="R5" s="4">
        <f aca="true" t="shared" si="6" ref="R5:R28">Q5/$Q$3</f>
        <v>0.5496921723834652</v>
      </c>
      <c r="T5" s="2">
        <v>4</v>
      </c>
    </row>
    <row r="6" spans="1:20" ht="15">
      <c r="A6" s="5" t="s">
        <v>0</v>
      </c>
      <c r="B6" s="1" t="s">
        <v>27</v>
      </c>
      <c r="C6" s="2">
        <v>1402</v>
      </c>
      <c r="D6" s="3">
        <f t="shared" si="0"/>
        <v>45.8319712324289</v>
      </c>
      <c r="E6" s="2">
        <v>7</v>
      </c>
      <c r="F6" s="2">
        <f t="shared" si="1"/>
        <v>732</v>
      </c>
      <c r="G6" s="3">
        <f t="shared" si="2"/>
        <v>38.50604944765913</v>
      </c>
      <c r="I6" s="2">
        <v>21</v>
      </c>
      <c r="J6" s="2">
        <f t="shared" si="3"/>
        <v>2134</v>
      </c>
      <c r="K6" s="4">
        <f t="shared" si="4"/>
        <v>0.43024193548387096</v>
      </c>
      <c r="M6" s="2">
        <v>336</v>
      </c>
      <c r="N6" s="3">
        <f t="shared" si="5"/>
        <v>46.3448275862069</v>
      </c>
      <c r="P6" s="2">
        <v>7</v>
      </c>
      <c r="Q6" s="2">
        <v>2470</v>
      </c>
      <c r="R6" s="4">
        <f t="shared" si="6"/>
        <v>0.43447669305189096</v>
      </c>
      <c r="T6" s="2">
        <v>13</v>
      </c>
    </row>
    <row r="7" spans="1:20" ht="15">
      <c r="A7" s="5" t="s">
        <v>0</v>
      </c>
      <c r="B7" s="1" t="s">
        <v>22</v>
      </c>
      <c r="C7" s="2">
        <v>1383</v>
      </c>
      <c r="D7" s="3">
        <f t="shared" si="0"/>
        <v>45.21085322000654</v>
      </c>
      <c r="E7" s="2">
        <v>9</v>
      </c>
      <c r="F7" s="2">
        <f t="shared" si="1"/>
        <v>724</v>
      </c>
      <c r="G7" s="3">
        <f t="shared" si="2"/>
        <v>38.08521830615466</v>
      </c>
      <c r="I7" s="2">
        <v>22</v>
      </c>
      <c r="J7" s="2">
        <f t="shared" si="3"/>
        <v>2107</v>
      </c>
      <c r="K7" s="4">
        <f t="shared" si="4"/>
        <v>0.4247983870967742</v>
      </c>
      <c r="M7" s="2">
        <v>320</v>
      </c>
      <c r="N7" s="3">
        <f t="shared" si="5"/>
        <v>44.13793103448276</v>
      </c>
      <c r="P7" s="2">
        <v>8</v>
      </c>
      <c r="Q7" s="2">
        <v>2427</v>
      </c>
      <c r="R7" s="4">
        <f t="shared" si="6"/>
        <v>0.42691292875989445</v>
      </c>
      <c r="T7" s="2">
        <v>14</v>
      </c>
    </row>
    <row r="8" spans="1:20" ht="15">
      <c r="A8" s="5" t="s">
        <v>0</v>
      </c>
      <c r="B8" s="1" t="s">
        <v>17</v>
      </c>
      <c r="C8" s="2">
        <v>1168</v>
      </c>
      <c r="D8" s="3">
        <f t="shared" si="0"/>
        <v>38.182412553121935</v>
      </c>
      <c r="E8" s="2">
        <v>20</v>
      </c>
      <c r="F8" s="2">
        <f t="shared" si="1"/>
        <v>627</v>
      </c>
      <c r="G8" s="3">
        <f t="shared" si="2"/>
        <v>32.98264071541294</v>
      </c>
      <c r="I8" s="2">
        <v>30</v>
      </c>
      <c r="J8" s="2">
        <f t="shared" si="3"/>
        <v>1795</v>
      </c>
      <c r="K8" s="4">
        <f t="shared" si="4"/>
        <v>0.36189516129032256</v>
      </c>
      <c r="M8" s="2">
        <v>279</v>
      </c>
      <c r="N8" s="3">
        <f t="shared" si="5"/>
        <v>38.48275862068966</v>
      </c>
      <c r="P8" s="2">
        <v>22</v>
      </c>
      <c r="Q8" s="2">
        <v>2074</v>
      </c>
      <c r="R8" s="4">
        <f t="shared" si="6"/>
        <v>0.36481970096745825</v>
      </c>
      <c r="T8" s="2">
        <v>28</v>
      </c>
    </row>
    <row r="9" spans="1:20" ht="15">
      <c r="A9" s="5" t="s">
        <v>0</v>
      </c>
      <c r="B9" s="1" t="s">
        <v>24</v>
      </c>
      <c r="C9" s="2">
        <v>982</v>
      </c>
      <c r="D9" s="3">
        <f t="shared" si="0"/>
        <v>32.10199411572409</v>
      </c>
      <c r="E9" s="2">
        <v>36</v>
      </c>
      <c r="F9" s="2">
        <f t="shared" si="1"/>
        <v>640</v>
      </c>
      <c r="G9" s="3">
        <f t="shared" si="2"/>
        <v>33.66649132035771</v>
      </c>
      <c r="I9" s="2">
        <v>28</v>
      </c>
      <c r="J9" s="2">
        <f t="shared" si="3"/>
        <v>1622</v>
      </c>
      <c r="K9" s="4">
        <f t="shared" si="4"/>
        <v>0.3270161290322581</v>
      </c>
      <c r="M9" s="2">
        <v>263</v>
      </c>
      <c r="N9" s="3">
        <f t="shared" si="5"/>
        <v>36.275862068965516</v>
      </c>
      <c r="P9" s="2">
        <v>24</v>
      </c>
      <c r="Q9" s="2">
        <v>1885</v>
      </c>
      <c r="R9" s="4">
        <f t="shared" si="6"/>
        <v>0.33157431838170626</v>
      </c>
      <c r="T9" s="2">
        <v>33</v>
      </c>
    </row>
    <row r="10" spans="1:20" ht="15">
      <c r="A10" s="5" t="s">
        <v>0</v>
      </c>
      <c r="B10" s="1" t="s">
        <v>25</v>
      </c>
      <c r="C10" s="2">
        <v>1026</v>
      </c>
      <c r="D10" s="3">
        <f t="shared" si="0"/>
        <v>33.54037267080745</v>
      </c>
      <c r="E10" s="2">
        <v>33</v>
      </c>
      <c r="F10" s="2">
        <f t="shared" si="1"/>
        <v>551</v>
      </c>
      <c r="G10" s="3">
        <f t="shared" si="2"/>
        <v>28.984744871120462</v>
      </c>
      <c r="I10" s="2">
        <v>42</v>
      </c>
      <c r="J10" s="2">
        <f t="shared" si="3"/>
        <v>1577</v>
      </c>
      <c r="K10" s="4">
        <f t="shared" si="4"/>
        <v>0.31794354838709676</v>
      </c>
      <c r="M10" s="2">
        <v>246</v>
      </c>
      <c r="N10" s="3">
        <f t="shared" si="5"/>
        <v>33.93103448275862</v>
      </c>
      <c r="P10" s="2">
        <v>34</v>
      </c>
      <c r="Q10" s="2">
        <v>1823</v>
      </c>
      <c r="R10" s="4">
        <f t="shared" si="6"/>
        <v>0.3206684256816183</v>
      </c>
      <c r="T10" s="2">
        <v>35</v>
      </c>
    </row>
    <row r="11" spans="1:20" ht="15">
      <c r="A11" s="5" t="s">
        <v>0</v>
      </c>
      <c r="B11" s="1" t="s">
        <v>7</v>
      </c>
      <c r="C11" s="2">
        <v>1184</v>
      </c>
      <c r="D11" s="3">
        <f t="shared" si="0"/>
        <v>38.70545930042498</v>
      </c>
      <c r="E11" s="2">
        <v>19</v>
      </c>
      <c r="F11" s="2">
        <f t="shared" si="1"/>
        <v>608</v>
      </c>
      <c r="G11" s="3">
        <f t="shared" si="2"/>
        <v>31.98316675433982</v>
      </c>
      <c r="I11" s="2">
        <v>32</v>
      </c>
      <c r="J11" s="2">
        <f t="shared" si="3"/>
        <v>1792</v>
      </c>
      <c r="K11" s="4">
        <f t="shared" si="4"/>
        <v>0.36129032258064514</v>
      </c>
      <c r="M11" s="2">
        <v>288</v>
      </c>
      <c r="N11" s="3">
        <f t="shared" si="5"/>
        <v>39.724137931034484</v>
      </c>
      <c r="P11" s="2">
        <v>19</v>
      </c>
      <c r="Q11" s="2">
        <v>2080</v>
      </c>
      <c r="R11" s="4">
        <f t="shared" si="6"/>
        <v>0.3658751099384345</v>
      </c>
      <c r="T11" s="2">
        <v>27</v>
      </c>
    </row>
    <row r="12" spans="1:20" ht="15">
      <c r="A12" s="5" t="s">
        <v>0</v>
      </c>
      <c r="B12" s="1" t="s">
        <v>8</v>
      </c>
      <c r="C12" s="2">
        <v>1167</v>
      </c>
      <c r="D12" s="3">
        <f t="shared" si="0"/>
        <v>38.149722131415494</v>
      </c>
      <c r="E12" s="2">
        <v>21</v>
      </c>
      <c r="F12" s="2">
        <f t="shared" si="1"/>
        <v>630</v>
      </c>
      <c r="G12" s="3">
        <f t="shared" si="2"/>
        <v>33.14045239347712</v>
      </c>
      <c r="I12" s="2">
        <v>29</v>
      </c>
      <c r="J12" s="2">
        <f t="shared" si="3"/>
        <v>1797</v>
      </c>
      <c r="K12" s="4">
        <f t="shared" si="4"/>
        <v>0.3622983870967742</v>
      </c>
      <c r="M12" s="2">
        <v>286</v>
      </c>
      <c r="N12" s="3">
        <f t="shared" si="5"/>
        <v>39.44827586206897</v>
      </c>
      <c r="P12" s="2">
        <v>20</v>
      </c>
      <c r="Q12" s="2">
        <v>2083</v>
      </c>
      <c r="R12" s="4">
        <f t="shared" si="6"/>
        <v>0.3664028144239226</v>
      </c>
      <c r="T12" s="2">
        <v>26</v>
      </c>
    </row>
    <row r="13" spans="1:20" ht="15">
      <c r="A13" s="5" t="s">
        <v>0</v>
      </c>
      <c r="B13" s="1" t="s">
        <v>9</v>
      </c>
      <c r="C13" s="2">
        <v>650</v>
      </c>
      <c r="D13" s="3">
        <f t="shared" si="0"/>
        <v>21.24877410918601</v>
      </c>
      <c r="E13" s="2">
        <v>54</v>
      </c>
      <c r="F13" s="2">
        <f t="shared" si="1"/>
        <v>446</v>
      </c>
      <c r="G13" s="3">
        <f t="shared" si="2"/>
        <v>23.461336138874277</v>
      </c>
      <c r="I13" s="2">
        <v>50</v>
      </c>
      <c r="J13" s="2">
        <f t="shared" si="3"/>
        <v>1096</v>
      </c>
      <c r="K13" s="4">
        <f t="shared" si="4"/>
        <v>0.22096774193548388</v>
      </c>
      <c r="M13" s="2">
        <v>168</v>
      </c>
      <c r="N13" s="3">
        <f t="shared" si="5"/>
        <v>23.17241379310345</v>
      </c>
      <c r="P13" s="2">
        <v>47</v>
      </c>
      <c r="Q13" s="2">
        <v>1264</v>
      </c>
      <c r="R13" s="4">
        <f t="shared" si="6"/>
        <v>0.22233948988566402</v>
      </c>
      <c r="T13" s="2">
        <v>50</v>
      </c>
    </row>
    <row r="14" spans="1:20" ht="15">
      <c r="A14" s="5" t="s">
        <v>0</v>
      </c>
      <c r="B14" s="1" t="s">
        <v>4</v>
      </c>
      <c r="C14" s="2">
        <v>626</v>
      </c>
      <c r="D14" s="3">
        <f t="shared" si="0"/>
        <v>20.46420398823145</v>
      </c>
      <c r="E14" s="2">
        <v>55</v>
      </c>
      <c r="F14" s="2">
        <f t="shared" si="1"/>
        <v>446</v>
      </c>
      <c r="G14" s="3">
        <f t="shared" si="2"/>
        <v>23.461336138874277</v>
      </c>
      <c r="I14" s="2">
        <v>51</v>
      </c>
      <c r="J14" s="2">
        <f t="shared" si="3"/>
        <v>1072</v>
      </c>
      <c r="K14" s="4">
        <f t="shared" si="4"/>
        <v>0.2161290322580645</v>
      </c>
      <c r="M14" s="2">
        <v>151</v>
      </c>
      <c r="N14" s="3">
        <f t="shared" si="5"/>
        <v>20.82758620689655</v>
      </c>
      <c r="P14" s="2">
        <v>49</v>
      </c>
      <c r="Q14" s="2">
        <v>1223</v>
      </c>
      <c r="R14" s="4">
        <f t="shared" si="6"/>
        <v>0.21512752858399298</v>
      </c>
      <c r="T14" s="2">
        <v>53</v>
      </c>
    </row>
    <row r="15" spans="1:20" ht="15">
      <c r="A15" s="5" t="s">
        <v>0</v>
      </c>
      <c r="B15" s="1" t="s">
        <v>5</v>
      </c>
      <c r="C15" s="2">
        <v>1110</v>
      </c>
      <c r="D15" s="3">
        <f t="shared" si="0"/>
        <v>36.286368094148415</v>
      </c>
      <c r="E15" s="2">
        <v>25</v>
      </c>
      <c r="F15" s="2">
        <f t="shared" si="1"/>
        <v>534</v>
      </c>
      <c r="G15" s="3">
        <f t="shared" si="2"/>
        <v>28.09047869542346</v>
      </c>
      <c r="I15" s="2">
        <v>44</v>
      </c>
      <c r="J15" s="2">
        <f t="shared" si="3"/>
        <v>1644</v>
      </c>
      <c r="K15" s="4">
        <f t="shared" si="4"/>
        <v>0.33145161290322583</v>
      </c>
      <c r="M15" s="2">
        <v>290</v>
      </c>
      <c r="N15" s="3">
        <f t="shared" si="5"/>
        <v>40</v>
      </c>
      <c r="P15" s="2">
        <v>18</v>
      </c>
      <c r="Q15" s="2">
        <v>1934</v>
      </c>
      <c r="R15" s="4">
        <f t="shared" si="6"/>
        <v>0.340193491644679</v>
      </c>
      <c r="T15" s="2">
        <v>31</v>
      </c>
    </row>
    <row r="16" spans="1:20" ht="15">
      <c r="A16" s="5" t="s">
        <v>0</v>
      </c>
      <c r="B16" s="1" t="s">
        <v>16</v>
      </c>
      <c r="C16" s="2">
        <v>1815</v>
      </c>
      <c r="D16" s="3">
        <f t="shared" si="0"/>
        <v>59.33311539718862</v>
      </c>
      <c r="E16" s="2">
        <v>3</v>
      </c>
      <c r="F16" s="2">
        <f t="shared" si="1"/>
        <v>973</v>
      </c>
      <c r="G16" s="3">
        <f t="shared" si="2"/>
        <v>51.18358758548133</v>
      </c>
      <c r="I16" s="2">
        <v>7</v>
      </c>
      <c r="J16" s="2">
        <f t="shared" si="3"/>
        <v>2788</v>
      </c>
      <c r="K16" s="4">
        <f t="shared" si="4"/>
        <v>0.5620967741935484</v>
      </c>
      <c r="M16" s="2">
        <v>410</v>
      </c>
      <c r="N16" s="3">
        <f t="shared" si="5"/>
        <v>56.55172413793103</v>
      </c>
      <c r="P16" s="2">
        <v>3</v>
      </c>
      <c r="Q16" s="2">
        <v>3198</v>
      </c>
      <c r="R16" s="4">
        <f t="shared" si="6"/>
        <v>0.562532981530343</v>
      </c>
      <c r="T16" s="2">
        <v>3</v>
      </c>
    </row>
    <row r="17" spans="1:20" ht="15">
      <c r="A17" s="5" t="s">
        <v>0</v>
      </c>
      <c r="B17" s="1" t="s">
        <v>13</v>
      </c>
      <c r="C17" s="2">
        <v>767</v>
      </c>
      <c r="D17" s="3">
        <f t="shared" si="0"/>
        <v>25.07355344883949</v>
      </c>
      <c r="E17" s="2">
        <v>48</v>
      </c>
      <c r="F17" s="2">
        <f t="shared" si="1"/>
        <v>526</v>
      </c>
      <c r="G17" s="3">
        <f t="shared" si="2"/>
        <v>27.66964755391899</v>
      </c>
      <c r="I17" s="2">
        <v>46</v>
      </c>
      <c r="J17" s="2">
        <f t="shared" si="3"/>
        <v>1293</v>
      </c>
      <c r="K17" s="4">
        <f t="shared" si="4"/>
        <v>0.26068548387096774</v>
      </c>
      <c r="M17" s="2">
        <v>213</v>
      </c>
      <c r="N17" s="3">
        <f t="shared" si="5"/>
        <v>29.379310344827587</v>
      </c>
      <c r="P17" s="2">
        <v>40</v>
      </c>
      <c r="Q17" s="2">
        <v>1506</v>
      </c>
      <c r="R17" s="4">
        <f t="shared" si="6"/>
        <v>0.2649076517150396</v>
      </c>
      <c r="T17" s="2">
        <v>47</v>
      </c>
    </row>
    <row r="18" spans="1:20" ht="15">
      <c r="A18" s="5" t="s">
        <v>0</v>
      </c>
      <c r="B18" s="1" t="s">
        <v>12</v>
      </c>
      <c r="C18" s="2">
        <v>1048</v>
      </c>
      <c r="D18" s="3">
        <f t="shared" si="0"/>
        <v>34.25956194834913</v>
      </c>
      <c r="E18" s="2">
        <v>30</v>
      </c>
      <c r="F18" s="2">
        <f t="shared" si="1"/>
        <v>526</v>
      </c>
      <c r="G18" s="3">
        <f t="shared" si="2"/>
        <v>27.66964755391899</v>
      </c>
      <c r="I18" s="2">
        <v>45</v>
      </c>
      <c r="J18" s="2">
        <f t="shared" si="3"/>
        <v>1574</v>
      </c>
      <c r="K18" s="4">
        <f t="shared" si="4"/>
        <v>0.31733870967741934</v>
      </c>
      <c r="M18" s="2">
        <v>260</v>
      </c>
      <c r="N18" s="3">
        <f t="shared" si="5"/>
        <v>35.86206896551724</v>
      </c>
      <c r="P18" s="2">
        <v>27</v>
      </c>
      <c r="Q18" s="2">
        <v>1834</v>
      </c>
      <c r="R18" s="4">
        <f t="shared" si="6"/>
        <v>0.3226033421284081</v>
      </c>
      <c r="T18" s="2">
        <v>34</v>
      </c>
    </row>
    <row r="19" spans="1:20" ht="15">
      <c r="A19" s="5" t="s">
        <v>0</v>
      </c>
      <c r="B19" s="1" t="s">
        <v>11</v>
      </c>
      <c r="C19" s="2">
        <v>1251</v>
      </c>
      <c r="D19" s="3">
        <f t="shared" si="0"/>
        <v>40.89571755475646</v>
      </c>
      <c r="E19" s="2">
        <v>15</v>
      </c>
      <c r="F19" s="2">
        <f t="shared" si="1"/>
        <v>643</v>
      </c>
      <c r="G19" s="3">
        <f t="shared" si="2"/>
        <v>33.824302998421885</v>
      </c>
      <c r="I19" s="2">
        <v>27</v>
      </c>
      <c r="J19" s="2">
        <f t="shared" si="3"/>
        <v>1894</v>
      </c>
      <c r="K19" s="4">
        <f t="shared" si="4"/>
        <v>0.3818548387096774</v>
      </c>
      <c r="M19" s="2">
        <v>301</v>
      </c>
      <c r="N19" s="3">
        <f t="shared" si="5"/>
        <v>41.51724137931034</v>
      </c>
      <c r="P19" s="2">
        <v>13</v>
      </c>
      <c r="Q19" s="2">
        <v>2195</v>
      </c>
      <c r="R19" s="4">
        <f t="shared" si="6"/>
        <v>0.386103781882146</v>
      </c>
      <c r="T19" s="2">
        <v>22</v>
      </c>
    </row>
    <row r="20" spans="1:20" ht="15">
      <c r="A20" s="5" t="s">
        <v>0</v>
      </c>
      <c r="B20" s="1" t="s">
        <v>15</v>
      </c>
      <c r="C20" s="2">
        <v>1186</v>
      </c>
      <c r="D20" s="3">
        <f t="shared" si="0"/>
        <v>38.77084014383786</v>
      </c>
      <c r="E20" s="2">
        <v>18</v>
      </c>
      <c r="F20" s="2">
        <f t="shared" si="1"/>
        <v>598</v>
      </c>
      <c r="G20" s="3">
        <f t="shared" si="2"/>
        <v>31.45712782745923</v>
      </c>
      <c r="I20" s="2">
        <v>35</v>
      </c>
      <c r="J20" s="2">
        <f t="shared" si="3"/>
        <v>1784</v>
      </c>
      <c r="K20" s="4">
        <f t="shared" si="4"/>
        <v>0.3596774193548387</v>
      </c>
      <c r="M20" s="2">
        <v>286</v>
      </c>
      <c r="N20" s="3">
        <f t="shared" si="5"/>
        <v>39.44827586206897</v>
      </c>
      <c r="P20" s="2">
        <v>21</v>
      </c>
      <c r="Q20" s="2">
        <v>2070</v>
      </c>
      <c r="R20" s="4">
        <f t="shared" si="6"/>
        <v>0.3641160949868074</v>
      </c>
      <c r="T20" s="2">
        <v>29</v>
      </c>
    </row>
    <row r="21" spans="1:20" ht="21" customHeight="1">
      <c r="A21" s="5" t="s">
        <v>0</v>
      </c>
      <c r="B21" s="1" t="s">
        <v>14</v>
      </c>
      <c r="C21" s="2">
        <v>1344</v>
      </c>
      <c r="D21" s="3">
        <f t="shared" si="0"/>
        <v>43.93592677345538</v>
      </c>
      <c r="E21" s="2">
        <v>10</v>
      </c>
      <c r="F21" s="2">
        <f t="shared" si="1"/>
        <v>683</v>
      </c>
      <c r="G21" s="3">
        <f t="shared" si="2"/>
        <v>35.92845870594424</v>
      </c>
      <c r="I21" s="2">
        <v>24</v>
      </c>
      <c r="J21" s="2">
        <f t="shared" si="3"/>
        <v>2027</v>
      </c>
      <c r="K21" s="4">
        <f t="shared" si="4"/>
        <v>0.4086693548387097</v>
      </c>
      <c r="M21" s="2">
        <v>306</v>
      </c>
      <c r="N21" s="3">
        <f t="shared" si="5"/>
        <v>42.206896551724135</v>
      </c>
      <c r="P21" s="2">
        <v>10</v>
      </c>
      <c r="Q21" s="2">
        <v>2333</v>
      </c>
      <c r="R21" s="4">
        <f t="shared" si="6"/>
        <v>0.4103781882145998</v>
      </c>
      <c r="T21" s="2">
        <v>16</v>
      </c>
    </row>
    <row r="22" spans="1:20" ht="15">
      <c r="A22" s="5" t="s">
        <v>0</v>
      </c>
      <c r="B22" s="1" t="s">
        <v>10</v>
      </c>
      <c r="C22" s="2">
        <v>1119</v>
      </c>
      <c r="D22" s="3">
        <f t="shared" si="0"/>
        <v>36.58058188950638</v>
      </c>
      <c r="E22" s="2">
        <v>24</v>
      </c>
      <c r="F22" s="2">
        <f t="shared" si="1"/>
        <v>593</v>
      </c>
      <c r="G22" s="3">
        <f t="shared" si="2"/>
        <v>31.194108364018938</v>
      </c>
      <c r="I22" s="2">
        <v>37</v>
      </c>
      <c r="J22" s="2">
        <f t="shared" si="3"/>
        <v>1712</v>
      </c>
      <c r="K22" s="4">
        <f t="shared" si="4"/>
        <v>0.34516129032258064</v>
      </c>
      <c r="M22" s="2">
        <v>263</v>
      </c>
      <c r="N22" s="3">
        <f t="shared" si="5"/>
        <v>36.275862068965516</v>
      </c>
      <c r="P22" s="2">
        <v>25</v>
      </c>
      <c r="Q22" s="2">
        <v>1975</v>
      </c>
      <c r="R22" s="4">
        <f t="shared" si="6"/>
        <v>0.34740545294635006</v>
      </c>
      <c r="T22" s="2">
        <v>30</v>
      </c>
    </row>
    <row r="23" spans="1:20" ht="18" customHeight="1">
      <c r="A23" s="5" t="s">
        <v>0</v>
      </c>
      <c r="B23" s="1" t="s">
        <v>6</v>
      </c>
      <c r="C23" s="2">
        <v>1068</v>
      </c>
      <c r="D23" s="3">
        <f t="shared" si="0"/>
        <v>34.913370382477936</v>
      </c>
      <c r="E23" s="2">
        <v>29</v>
      </c>
      <c r="F23" s="2">
        <f t="shared" si="1"/>
        <v>581</v>
      </c>
      <c r="G23" s="3">
        <f t="shared" si="2"/>
        <v>30.56286165176223</v>
      </c>
      <c r="I23" s="2">
        <v>39</v>
      </c>
      <c r="J23" s="2">
        <f t="shared" si="3"/>
        <v>1649</v>
      </c>
      <c r="K23" s="4">
        <f t="shared" si="4"/>
        <v>0.33245967741935484</v>
      </c>
      <c r="M23" s="2">
        <v>250</v>
      </c>
      <c r="N23" s="3">
        <f t="shared" si="5"/>
        <v>34.48275862068966</v>
      </c>
      <c r="P23" s="2">
        <v>32</v>
      </c>
      <c r="Q23" s="2">
        <v>1899</v>
      </c>
      <c r="R23" s="4">
        <f t="shared" si="6"/>
        <v>0.33403693931398415</v>
      </c>
      <c r="T23" s="2">
        <v>32</v>
      </c>
    </row>
    <row r="24" spans="1:20" ht="21.75" customHeight="1">
      <c r="A24" s="5" t="s">
        <v>0</v>
      </c>
      <c r="B24" s="1" t="s">
        <v>26</v>
      </c>
      <c r="C24" s="2">
        <v>930</v>
      </c>
      <c r="D24" s="3">
        <f t="shared" si="0"/>
        <v>30.40209218698921</v>
      </c>
      <c r="E24" s="2">
        <v>39</v>
      </c>
      <c r="F24" s="2">
        <f t="shared" si="1"/>
        <v>580</v>
      </c>
      <c r="G24" s="3">
        <f t="shared" si="2"/>
        <v>30.51025775907417</v>
      </c>
      <c r="I24" s="2">
        <v>40</v>
      </c>
      <c r="J24" s="2">
        <f t="shared" si="3"/>
        <v>1510</v>
      </c>
      <c r="K24" s="4">
        <f t="shared" si="4"/>
        <v>0.30443548387096775</v>
      </c>
      <c r="M24" s="2">
        <v>243</v>
      </c>
      <c r="N24" s="3">
        <f t="shared" si="5"/>
        <v>33.51724137931034</v>
      </c>
      <c r="P24" s="2">
        <v>36</v>
      </c>
      <c r="Q24" s="2">
        <v>1753</v>
      </c>
      <c r="R24" s="4">
        <f t="shared" si="6"/>
        <v>0.30835532102022867</v>
      </c>
      <c r="T24" s="2">
        <v>38</v>
      </c>
    </row>
    <row r="25" spans="1:20" ht="15">
      <c r="A25" s="5" t="s">
        <v>0</v>
      </c>
      <c r="B25" s="1" t="s">
        <v>19</v>
      </c>
      <c r="C25" s="2">
        <v>1892</v>
      </c>
      <c r="D25" s="3">
        <f t="shared" si="0"/>
        <v>61.850277868584506</v>
      </c>
      <c r="E25" s="2">
        <v>1</v>
      </c>
      <c r="F25" s="2">
        <f t="shared" si="1"/>
        <v>1013</v>
      </c>
      <c r="G25" s="3">
        <f t="shared" si="2"/>
        <v>53.28774329300368</v>
      </c>
      <c r="I25" s="2">
        <v>4</v>
      </c>
      <c r="J25" s="2">
        <f t="shared" si="3"/>
        <v>2905</v>
      </c>
      <c r="K25" s="4">
        <f t="shared" si="4"/>
        <v>0.5856854838709677</v>
      </c>
      <c r="M25" s="2">
        <v>420</v>
      </c>
      <c r="N25" s="3">
        <f t="shared" si="5"/>
        <v>57.93103448275862</v>
      </c>
      <c r="P25" s="2">
        <v>1</v>
      </c>
      <c r="Q25" s="2">
        <v>3325</v>
      </c>
      <c r="R25" s="4">
        <f t="shared" si="6"/>
        <v>0.5848724714160071</v>
      </c>
      <c r="T25" s="2">
        <v>2</v>
      </c>
    </row>
    <row r="26" spans="1:20" ht="15">
      <c r="A26" s="5" t="s">
        <v>0</v>
      </c>
      <c r="B26" s="1" t="s">
        <v>18</v>
      </c>
      <c r="C26" s="2">
        <v>1453</v>
      </c>
      <c r="D26" s="3">
        <f t="shared" si="0"/>
        <v>47.49918273945734</v>
      </c>
      <c r="E26" s="2">
        <v>6</v>
      </c>
      <c r="F26" s="2">
        <f t="shared" si="1"/>
        <v>775</v>
      </c>
      <c r="G26" s="3">
        <f t="shared" si="2"/>
        <v>40.76801683324566</v>
      </c>
      <c r="I26" s="2">
        <v>20</v>
      </c>
      <c r="J26" s="2">
        <f t="shared" si="3"/>
        <v>2228</v>
      </c>
      <c r="K26" s="4">
        <f t="shared" si="4"/>
        <v>0.4491935483870968</v>
      </c>
      <c r="M26" s="2">
        <v>347</v>
      </c>
      <c r="N26" s="3">
        <f t="shared" si="5"/>
        <v>47.86206896551724</v>
      </c>
      <c r="P26" s="2">
        <v>6</v>
      </c>
      <c r="Q26" s="2">
        <v>2575</v>
      </c>
      <c r="R26" s="4">
        <f t="shared" si="6"/>
        <v>0.4529463500439754</v>
      </c>
      <c r="T26" s="2">
        <v>8</v>
      </c>
    </row>
    <row r="27" spans="1:20" ht="15">
      <c r="A27" s="5" t="s">
        <v>0</v>
      </c>
      <c r="B27" s="1" t="s">
        <v>20</v>
      </c>
      <c r="C27" s="2">
        <v>1308</v>
      </c>
      <c r="D27" s="3">
        <f t="shared" si="0"/>
        <v>42.75907159202354</v>
      </c>
      <c r="E27" s="2">
        <v>11</v>
      </c>
      <c r="F27" s="2">
        <f t="shared" si="1"/>
        <v>722</v>
      </c>
      <c r="G27" s="3">
        <f t="shared" si="2"/>
        <v>37.980010520778535</v>
      </c>
      <c r="I27" s="2">
        <v>23</v>
      </c>
      <c r="J27" s="2">
        <f t="shared" si="3"/>
        <v>2030</v>
      </c>
      <c r="K27" s="4">
        <f t="shared" si="4"/>
        <v>0.4092741935483871</v>
      </c>
      <c r="M27" s="2">
        <v>312</v>
      </c>
      <c r="N27" s="3">
        <f t="shared" si="5"/>
        <v>43.03448275862069</v>
      </c>
      <c r="P27" s="2">
        <v>9</v>
      </c>
      <c r="Q27" s="2">
        <v>2342</v>
      </c>
      <c r="R27" s="4">
        <f t="shared" si="6"/>
        <v>0.4119613016710642</v>
      </c>
      <c r="T27" s="2">
        <v>15</v>
      </c>
    </row>
    <row r="28" spans="1:20" ht="15">
      <c r="A28" s="5" t="s">
        <v>0</v>
      </c>
      <c r="B28" s="1" t="s">
        <v>23</v>
      </c>
      <c r="C28" s="2">
        <v>1017</v>
      </c>
      <c r="D28" s="3">
        <f t="shared" si="0"/>
        <v>33.246158875449495</v>
      </c>
      <c r="E28" s="2">
        <v>35</v>
      </c>
      <c r="F28" s="2">
        <f t="shared" si="1"/>
        <v>582</v>
      </c>
      <c r="G28" s="3">
        <f t="shared" si="2"/>
        <v>30.615465544450288</v>
      </c>
      <c r="I28" s="2">
        <v>38</v>
      </c>
      <c r="J28" s="2">
        <f t="shared" si="3"/>
        <v>1599</v>
      </c>
      <c r="K28" s="4">
        <f t="shared" si="4"/>
        <v>0.3223790322580645</v>
      </c>
      <c r="M28" s="2">
        <v>217</v>
      </c>
      <c r="N28" s="3">
        <f t="shared" si="5"/>
        <v>29.93103448275862</v>
      </c>
      <c r="P28" s="2">
        <v>38</v>
      </c>
      <c r="Q28" s="2">
        <v>1816</v>
      </c>
      <c r="R28" s="4">
        <f t="shared" si="6"/>
        <v>0.31943711521547935</v>
      </c>
      <c r="T28" s="2">
        <v>37</v>
      </c>
    </row>
    <row r="29" spans="1:20" ht="15">
      <c r="A29" s="5" t="s">
        <v>1</v>
      </c>
      <c r="B29" s="1" t="s">
        <v>50</v>
      </c>
      <c r="C29" s="2">
        <v>1077</v>
      </c>
      <c r="D29" s="3">
        <f t="shared" si="0"/>
        <v>35.20758417783589</v>
      </c>
      <c r="E29" s="2">
        <v>27</v>
      </c>
      <c r="F29" s="2">
        <f t="shared" si="1"/>
        <v>893</v>
      </c>
      <c r="H29" s="3">
        <f aca="true" t="shared" si="7" ref="H29:H66">100*F29/$F$3</f>
        <v>46.975276170436615</v>
      </c>
      <c r="I29" s="2">
        <v>16</v>
      </c>
      <c r="J29" s="2">
        <f t="shared" si="3"/>
        <v>1970</v>
      </c>
      <c r="K29" s="4">
        <f t="shared" si="4"/>
        <v>0.3971774193548387</v>
      </c>
      <c r="M29" s="2">
        <v>267</v>
      </c>
      <c r="O29" s="3">
        <f aca="true" t="shared" si="8" ref="O29:O66">100*M29/$M$3</f>
        <v>36.827586206896555</v>
      </c>
      <c r="P29" s="2">
        <v>23</v>
      </c>
      <c r="Q29" s="2">
        <v>2237</v>
      </c>
      <c r="S29" s="4">
        <f aca="true" t="shared" si="9" ref="S29:S66">Q29/$Q$3</f>
        <v>0.3934916446789798</v>
      </c>
      <c r="T29" s="2">
        <v>20</v>
      </c>
    </row>
    <row r="30" spans="1:20" ht="15">
      <c r="A30" s="5" t="s">
        <v>1</v>
      </c>
      <c r="B30" s="1" t="s">
        <v>49</v>
      </c>
      <c r="C30" s="2">
        <v>786</v>
      </c>
      <c r="D30" s="3">
        <f t="shared" si="0"/>
        <v>25.69467146126185</v>
      </c>
      <c r="E30" s="2">
        <v>47</v>
      </c>
      <c r="F30" s="2">
        <f t="shared" si="1"/>
        <v>618</v>
      </c>
      <c r="H30" s="3">
        <f t="shared" si="7"/>
        <v>32.50920568122041</v>
      </c>
      <c r="I30" s="2">
        <v>31</v>
      </c>
      <c r="J30" s="2">
        <f t="shared" si="3"/>
        <v>1404</v>
      </c>
      <c r="K30" s="4">
        <f t="shared" si="4"/>
        <v>0.2830645161290323</v>
      </c>
      <c r="M30" s="2">
        <v>190</v>
      </c>
      <c r="O30" s="3">
        <f t="shared" si="8"/>
        <v>26.20689655172414</v>
      </c>
      <c r="P30" s="2">
        <v>42</v>
      </c>
      <c r="Q30" s="2">
        <v>1594</v>
      </c>
      <c r="S30" s="4">
        <f t="shared" si="9"/>
        <v>0.28038698328935796</v>
      </c>
      <c r="T30" s="2">
        <v>44</v>
      </c>
    </row>
    <row r="31" spans="1:20" ht="15">
      <c r="A31" s="5" t="s">
        <v>1</v>
      </c>
      <c r="B31" s="1" t="s">
        <v>48</v>
      </c>
      <c r="C31" s="2">
        <v>1246</v>
      </c>
      <c r="D31" s="3">
        <f t="shared" si="0"/>
        <v>40.732265446224254</v>
      </c>
      <c r="E31" s="2">
        <v>16</v>
      </c>
      <c r="F31" s="2">
        <f t="shared" si="1"/>
        <v>951</v>
      </c>
      <c r="H31" s="3">
        <f t="shared" si="7"/>
        <v>50.02630194634403</v>
      </c>
      <c r="I31" s="2">
        <v>9</v>
      </c>
      <c r="J31" s="2">
        <f t="shared" si="3"/>
        <v>2197</v>
      </c>
      <c r="K31" s="4">
        <f t="shared" si="4"/>
        <v>0.44294354838709676</v>
      </c>
      <c r="M31" s="2">
        <v>299</v>
      </c>
      <c r="O31" s="3">
        <f t="shared" si="8"/>
        <v>41.241379310344826</v>
      </c>
      <c r="P31" s="2">
        <v>14</v>
      </c>
      <c r="Q31" s="2">
        <v>2496</v>
      </c>
      <c r="S31" s="4">
        <f t="shared" si="9"/>
        <v>0.43905013192612136</v>
      </c>
      <c r="T31" s="2">
        <v>11</v>
      </c>
    </row>
    <row r="32" spans="1:20" ht="15">
      <c r="A32" s="5" t="s">
        <v>1</v>
      </c>
      <c r="B32" s="1" t="s">
        <v>53</v>
      </c>
      <c r="C32" s="2">
        <v>212</v>
      </c>
      <c r="D32" s="3">
        <f t="shared" si="0"/>
        <v>6.930369401765283</v>
      </c>
      <c r="E32" s="2">
        <v>62</v>
      </c>
      <c r="F32" s="2">
        <f t="shared" si="1"/>
        <v>168</v>
      </c>
      <c r="H32" s="3">
        <f t="shared" si="7"/>
        <v>8.837453971593899</v>
      </c>
      <c r="I32" s="2">
        <v>62</v>
      </c>
      <c r="J32" s="2">
        <f t="shared" si="3"/>
        <v>380</v>
      </c>
      <c r="K32" s="4">
        <f t="shared" si="4"/>
        <v>0.07661290322580645</v>
      </c>
      <c r="M32" s="2">
        <v>34</v>
      </c>
      <c r="O32" s="3">
        <f t="shared" si="8"/>
        <v>4.689655172413793</v>
      </c>
      <c r="P32" s="2">
        <v>62</v>
      </c>
      <c r="Q32" s="2">
        <v>414</v>
      </c>
      <c r="S32" s="4">
        <f t="shared" si="9"/>
        <v>0.07282321899736148</v>
      </c>
      <c r="T32" s="2">
        <v>62</v>
      </c>
    </row>
    <row r="33" spans="1:20" ht="15">
      <c r="A33" s="5" t="s">
        <v>1</v>
      </c>
      <c r="B33" s="1" t="s">
        <v>52</v>
      </c>
      <c r="C33" s="2">
        <v>861</v>
      </c>
      <c r="D33" s="3">
        <f t="shared" si="0"/>
        <v>28.14645308924485</v>
      </c>
      <c r="E33" s="2">
        <v>41</v>
      </c>
      <c r="F33" s="2">
        <f t="shared" si="1"/>
        <v>648</v>
      </c>
      <c r="H33" s="3">
        <f t="shared" si="7"/>
        <v>34.08732246186218</v>
      </c>
      <c r="I33" s="2">
        <v>26</v>
      </c>
      <c r="J33" s="2">
        <f t="shared" si="3"/>
        <v>1509</v>
      </c>
      <c r="K33" s="4">
        <f t="shared" si="4"/>
        <v>0.30423387096774196</v>
      </c>
      <c r="M33" s="2">
        <v>213</v>
      </c>
      <c r="O33" s="3">
        <f t="shared" si="8"/>
        <v>29.379310344827587</v>
      </c>
      <c r="P33" s="2">
        <v>39</v>
      </c>
      <c r="Q33" s="2">
        <v>1722</v>
      </c>
      <c r="S33" s="4">
        <f t="shared" si="9"/>
        <v>0.3029023746701847</v>
      </c>
      <c r="T33" s="2">
        <v>39</v>
      </c>
    </row>
    <row r="34" spans="1:20" ht="15">
      <c r="A34" s="5" t="s">
        <v>1</v>
      </c>
      <c r="B34" s="1" t="s">
        <v>51</v>
      </c>
      <c r="C34" s="2">
        <v>560</v>
      </c>
      <c r="D34" s="3">
        <f t="shared" si="0"/>
        <v>18.30663615560641</v>
      </c>
      <c r="E34" s="2">
        <v>59</v>
      </c>
      <c r="F34" s="2">
        <f t="shared" si="1"/>
        <v>294</v>
      </c>
      <c r="H34" s="3">
        <f t="shared" si="7"/>
        <v>15.465544450289322</v>
      </c>
      <c r="I34" s="2">
        <v>59</v>
      </c>
      <c r="J34" s="2">
        <f t="shared" si="3"/>
        <v>854</v>
      </c>
      <c r="K34" s="4">
        <f t="shared" si="4"/>
        <v>0.1721774193548387</v>
      </c>
      <c r="M34" s="2">
        <v>152</v>
      </c>
      <c r="O34" s="3">
        <f t="shared" si="8"/>
        <v>20.96551724137931</v>
      </c>
      <c r="P34" s="2">
        <v>48</v>
      </c>
      <c r="Q34" s="2">
        <v>1006</v>
      </c>
      <c r="S34" s="4">
        <f t="shared" si="9"/>
        <v>0.17695690413368514</v>
      </c>
      <c r="T34" s="2">
        <v>58</v>
      </c>
    </row>
    <row r="35" spans="1:20" ht="15">
      <c r="A35" s="5" t="s">
        <v>1</v>
      </c>
      <c r="B35" s="1" t="s">
        <v>44</v>
      </c>
      <c r="C35" s="2">
        <v>807</v>
      </c>
      <c r="D35" s="3">
        <f t="shared" si="0"/>
        <v>26.38117031709709</v>
      </c>
      <c r="E35" s="2">
        <v>46</v>
      </c>
      <c r="F35" s="2">
        <f t="shared" si="1"/>
        <v>564</v>
      </c>
      <c r="H35" s="3">
        <f t="shared" si="7"/>
        <v>29.668595476065228</v>
      </c>
      <c r="I35" s="2">
        <v>41</v>
      </c>
      <c r="J35" s="2">
        <f t="shared" si="3"/>
        <v>1371</v>
      </c>
      <c r="K35" s="4">
        <f t="shared" si="4"/>
        <v>0.27641129032258066</v>
      </c>
      <c r="M35" s="2">
        <v>178</v>
      </c>
      <c r="O35" s="3">
        <f t="shared" si="8"/>
        <v>24.551724137931036</v>
      </c>
      <c r="P35" s="2">
        <v>46</v>
      </c>
      <c r="Q35" s="2">
        <v>1549</v>
      </c>
      <c r="S35" s="4">
        <f t="shared" si="9"/>
        <v>0.27247141600703606</v>
      </c>
      <c r="T35" s="2">
        <v>45</v>
      </c>
    </row>
    <row r="36" spans="1:20" ht="15">
      <c r="A36" s="5" t="s">
        <v>1</v>
      </c>
      <c r="B36" s="1" t="s">
        <v>43</v>
      </c>
      <c r="C36" s="2">
        <v>1071</v>
      </c>
      <c r="D36" s="3">
        <f t="shared" si="0"/>
        <v>35.01144164759725</v>
      </c>
      <c r="E36" s="2">
        <v>28</v>
      </c>
      <c r="F36" s="2">
        <f t="shared" si="1"/>
        <v>900</v>
      </c>
      <c r="H36" s="3">
        <f t="shared" si="7"/>
        <v>47.343503419253025</v>
      </c>
      <c r="I36" s="2">
        <v>14</v>
      </c>
      <c r="J36" s="2">
        <f t="shared" si="3"/>
        <v>1971</v>
      </c>
      <c r="K36" s="4">
        <f t="shared" si="4"/>
        <v>0.39737903225806454</v>
      </c>
      <c r="M36" s="2">
        <v>252</v>
      </c>
      <c r="O36" s="3">
        <f t="shared" si="8"/>
        <v>34.758620689655174</v>
      </c>
      <c r="P36" s="2">
        <v>31</v>
      </c>
      <c r="Q36" s="2">
        <v>2223</v>
      </c>
      <c r="S36" s="4">
        <f t="shared" si="9"/>
        <v>0.39102902374670184</v>
      </c>
      <c r="T36" s="2">
        <v>21</v>
      </c>
    </row>
    <row r="37" spans="1:20" ht="17.25" customHeight="1">
      <c r="A37" s="5" t="s">
        <v>1</v>
      </c>
      <c r="B37" s="1" t="s">
        <v>42</v>
      </c>
      <c r="C37" s="2">
        <v>969</v>
      </c>
      <c r="D37" s="3">
        <f aca="true" t="shared" si="10" ref="D37:D66">100*C37/$C$3</f>
        <v>31.677018633540374</v>
      </c>
      <c r="E37" s="2">
        <v>37</v>
      </c>
      <c r="F37" s="2">
        <f aca="true" t="shared" si="11" ref="F37:F66">Q37-C37-M37</f>
        <v>501</v>
      </c>
      <c r="H37" s="3">
        <f t="shared" si="7"/>
        <v>26.354550236717518</v>
      </c>
      <c r="I37" s="2">
        <v>48</v>
      </c>
      <c r="J37" s="2">
        <f aca="true" t="shared" si="12" ref="J37:J66">C37+F37</f>
        <v>1470</v>
      </c>
      <c r="K37" s="4">
        <f aca="true" t="shared" si="13" ref="K37:K66">J37/$J$3</f>
        <v>0.2963709677419355</v>
      </c>
      <c r="M37" s="2">
        <v>198</v>
      </c>
      <c r="O37" s="3">
        <f t="shared" si="8"/>
        <v>27.310344827586206</v>
      </c>
      <c r="P37" s="2">
        <v>41</v>
      </c>
      <c r="Q37" s="2">
        <v>1668</v>
      </c>
      <c r="S37" s="4">
        <f t="shared" si="9"/>
        <v>0.2934036939313984</v>
      </c>
      <c r="T37" s="2">
        <v>41</v>
      </c>
    </row>
    <row r="38" spans="1:20" ht="15">
      <c r="A38" s="5" t="s">
        <v>1</v>
      </c>
      <c r="B38" s="1" t="s">
        <v>47</v>
      </c>
      <c r="C38" s="2">
        <v>836</v>
      </c>
      <c r="D38" s="3">
        <f t="shared" si="10"/>
        <v>27.32919254658385</v>
      </c>
      <c r="E38" s="2">
        <v>43</v>
      </c>
      <c r="F38" s="2">
        <f t="shared" si="11"/>
        <v>598</v>
      </c>
      <c r="H38" s="3">
        <f t="shared" si="7"/>
        <v>31.45712782745923</v>
      </c>
      <c r="I38" s="2">
        <v>36</v>
      </c>
      <c r="J38" s="2">
        <f t="shared" si="12"/>
        <v>1434</v>
      </c>
      <c r="K38" s="4">
        <f t="shared" si="13"/>
        <v>0.28911290322580646</v>
      </c>
      <c r="M38" s="2">
        <v>186</v>
      </c>
      <c r="O38" s="3">
        <f t="shared" si="8"/>
        <v>25.655172413793103</v>
      </c>
      <c r="P38" s="2">
        <v>44</v>
      </c>
      <c r="Q38" s="2">
        <v>1620</v>
      </c>
      <c r="S38" s="4">
        <f t="shared" si="9"/>
        <v>0.2849604221635884</v>
      </c>
      <c r="T38" s="2">
        <v>43</v>
      </c>
    </row>
    <row r="39" spans="1:20" ht="15">
      <c r="A39" s="5" t="s">
        <v>1</v>
      </c>
      <c r="B39" s="1" t="s">
        <v>46</v>
      </c>
      <c r="C39" s="2">
        <v>697</v>
      </c>
      <c r="D39" s="3">
        <f t="shared" si="10"/>
        <v>22.78522392938869</v>
      </c>
      <c r="E39" s="2">
        <v>52</v>
      </c>
      <c r="F39" s="2">
        <f t="shared" si="11"/>
        <v>369</v>
      </c>
      <c r="H39" s="3">
        <f t="shared" si="7"/>
        <v>19.41083640189374</v>
      </c>
      <c r="I39" s="2">
        <v>54</v>
      </c>
      <c r="J39" s="2">
        <f t="shared" si="12"/>
        <v>1066</v>
      </c>
      <c r="K39" s="4">
        <f t="shared" si="13"/>
        <v>0.21491935483870966</v>
      </c>
      <c r="M39" s="2">
        <v>130</v>
      </c>
      <c r="O39" s="3">
        <f t="shared" si="8"/>
        <v>17.93103448275862</v>
      </c>
      <c r="P39" s="2">
        <v>55</v>
      </c>
      <c r="Q39" s="2">
        <v>1196</v>
      </c>
      <c r="S39" s="4">
        <f t="shared" si="9"/>
        <v>0.21037818821459983</v>
      </c>
      <c r="T39" s="2">
        <v>55</v>
      </c>
    </row>
    <row r="40" spans="1:20" ht="15">
      <c r="A40" s="5" t="s">
        <v>1</v>
      </c>
      <c r="B40" s="1" t="s">
        <v>45</v>
      </c>
      <c r="C40" s="2">
        <v>597</v>
      </c>
      <c r="D40" s="3">
        <f t="shared" si="10"/>
        <v>19.516181758744686</v>
      </c>
      <c r="E40" s="2">
        <v>56</v>
      </c>
      <c r="F40" s="2">
        <f t="shared" si="11"/>
        <v>331</v>
      </c>
      <c r="H40" s="3">
        <f t="shared" si="7"/>
        <v>17.4118884797475</v>
      </c>
      <c r="I40" s="2">
        <v>57</v>
      </c>
      <c r="J40" s="2">
        <f t="shared" si="12"/>
        <v>928</v>
      </c>
      <c r="K40" s="4">
        <f t="shared" si="13"/>
        <v>0.1870967741935484</v>
      </c>
      <c r="M40" s="2">
        <v>115</v>
      </c>
      <c r="O40" s="3">
        <f t="shared" si="8"/>
        <v>15.862068965517242</v>
      </c>
      <c r="P40" s="2">
        <v>57</v>
      </c>
      <c r="Q40" s="2">
        <v>1043</v>
      </c>
      <c r="S40" s="4">
        <f t="shared" si="9"/>
        <v>0.18346525945470538</v>
      </c>
      <c r="T40" s="2">
        <v>56</v>
      </c>
    </row>
    <row r="41" spans="1:20" ht="15">
      <c r="A41" s="5" t="s">
        <v>1</v>
      </c>
      <c r="B41" s="1" t="s">
        <v>62</v>
      </c>
      <c r="C41" s="2">
        <v>1092</v>
      </c>
      <c r="D41" s="3">
        <f t="shared" si="10"/>
        <v>35.69794050343249</v>
      </c>
      <c r="E41" s="2">
        <v>26</v>
      </c>
      <c r="F41" s="2">
        <f t="shared" si="11"/>
        <v>908</v>
      </c>
      <c r="H41" s="3">
        <f t="shared" si="7"/>
        <v>47.7643345607575</v>
      </c>
      <c r="I41" s="2">
        <v>13</v>
      </c>
      <c r="J41" s="2">
        <f t="shared" si="12"/>
        <v>2000</v>
      </c>
      <c r="K41" s="4">
        <f t="shared" si="13"/>
        <v>0.4032258064516129</v>
      </c>
      <c r="M41" s="2">
        <v>252</v>
      </c>
      <c r="O41" s="3">
        <f t="shared" si="8"/>
        <v>34.758620689655174</v>
      </c>
      <c r="P41" s="2">
        <v>30</v>
      </c>
      <c r="Q41" s="2">
        <v>2252</v>
      </c>
      <c r="S41" s="4">
        <f t="shared" si="9"/>
        <v>0.3961301671064204</v>
      </c>
      <c r="T41" s="2">
        <v>19</v>
      </c>
    </row>
    <row r="42" spans="1:20" ht="15">
      <c r="A42" s="5" t="s">
        <v>1</v>
      </c>
      <c r="B42" s="1" t="s">
        <v>61</v>
      </c>
      <c r="C42" s="2">
        <v>1036</v>
      </c>
      <c r="D42" s="3">
        <f t="shared" si="10"/>
        <v>33.86727688787185</v>
      </c>
      <c r="E42" s="2">
        <v>31</v>
      </c>
      <c r="F42" s="2">
        <f t="shared" si="11"/>
        <v>821</v>
      </c>
      <c r="H42" s="3">
        <f t="shared" si="7"/>
        <v>43.18779589689637</v>
      </c>
      <c r="I42" s="2">
        <v>19</v>
      </c>
      <c r="J42" s="2">
        <f t="shared" si="12"/>
        <v>1857</v>
      </c>
      <c r="K42" s="4">
        <f t="shared" si="13"/>
        <v>0.3743951612903226</v>
      </c>
      <c r="M42" s="2">
        <v>249</v>
      </c>
      <c r="O42" s="3">
        <f t="shared" si="8"/>
        <v>34.3448275862069</v>
      </c>
      <c r="P42" s="2">
        <v>33</v>
      </c>
      <c r="Q42" s="2">
        <v>2106</v>
      </c>
      <c r="S42" s="4">
        <f t="shared" si="9"/>
        <v>0.3704485488126649</v>
      </c>
      <c r="T42" s="2">
        <v>25</v>
      </c>
    </row>
    <row r="43" spans="1:20" ht="15">
      <c r="A43" s="5" t="s">
        <v>1</v>
      </c>
      <c r="B43" s="1" t="s">
        <v>60</v>
      </c>
      <c r="C43" s="2">
        <v>1252</v>
      </c>
      <c r="D43" s="3">
        <f t="shared" si="10"/>
        <v>40.9284079764629</v>
      </c>
      <c r="E43" s="2">
        <v>14</v>
      </c>
      <c r="F43" s="2">
        <f t="shared" si="11"/>
        <v>940</v>
      </c>
      <c r="H43" s="3">
        <f t="shared" si="7"/>
        <v>49.447659126775385</v>
      </c>
      <c r="I43" s="2">
        <v>11</v>
      </c>
      <c r="J43" s="2">
        <f t="shared" si="12"/>
        <v>2192</v>
      </c>
      <c r="K43" s="4">
        <f t="shared" si="13"/>
        <v>0.44193548387096776</v>
      </c>
      <c r="M43" s="2">
        <v>293</v>
      </c>
      <c r="O43" s="3">
        <f t="shared" si="8"/>
        <v>40.41379310344828</v>
      </c>
      <c r="P43" s="2">
        <v>16</v>
      </c>
      <c r="Q43" s="2">
        <v>2485</v>
      </c>
      <c r="S43" s="4">
        <f t="shared" si="9"/>
        <v>0.4371152154793316</v>
      </c>
      <c r="T43" s="2">
        <v>12</v>
      </c>
    </row>
    <row r="44" spans="1:20" ht="15">
      <c r="A44" s="5" t="s">
        <v>1</v>
      </c>
      <c r="B44" s="1" t="s">
        <v>65</v>
      </c>
      <c r="C44" s="2">
        <v>576</v>
      </c>
      <c r="D44" s="3">
        <f t="shared" si="10"/>
        <v>18.829682902909447</v>
      </c>
      <c r="E44" s="2">
        <v>58</v>
      </c>
      <c r="F44" s="2">
        <f t="shared" si="11"/>
        <v>309</v>
      </c>
      <c r="H44" s="3">
        <f t="shared" si="7"/>
        <v>16.254602840610204</v>
      </c>
      <c r="I44" s="2">
        <v>58</v>
      </c>
      <c r="J44" s="2">
        <f t="shared" si="12"/>
        <v>885</v>
      </c>
      <c r="K44" s="4">
        <f t="shared" si="13"/>
        <v>0.17842741935483872</v>
      </c>
      <c r="M44" s="2">
        <v>99</v>
      </c>
      <c r="O44" s="3">
        <f t="shared" si="8"/>
        <v>13.655172413793103</v>
      </c>
      <c r="P44" s="2">
        <v>60</v>
      </c>
      <c r="Q44" s="2">
        <v>984</v>
      </c>
      <c r="S44" s="4">
        <f t="shared" si="9"/>
        <v>0.17308707124010553</v>
      </c>
      <c r="T44" s="2">
        <v>59</v>
      </c>
    </row>
    <row r="45" spans="1:20" ht="15">
      <c r="A45" s="5" t="s">
        <v>1</v>
      </c>
      <c r="B45" s="1" t="s">
        <v>64</v>
      </c>
      <c r="C45" s="2">
        <v>678</v>
      </c>
      <c r="D45" s="3">
        <f t="shared" si="10"/>
        <v>22.164105916966328</v>
      </c>
      <c r="E45" s="2">
        <v>53</v>
      </c>
      <c r="F45" s="2">
        <f t="shared" si="11"/>
        <v>383</v>
      </c>
      <c r="H45" s="3">
        <f t="shared" si="7"/>
        <v>20.147290899526563</v>
      </c>
      <c r="I45" s="2">
        <v>53</v>
      </c>
      <c r="J45" s="2">
        <f t="shared" si="12"/>
        <v>1061</v>
      </c>
      <c r="K45" s="4">
        <f t="shared" si="13"/>
        <v>0.21391129032258063</v>
      </c>
      <c r="M45" s="2">
        <v>150</v>
      </c>
      <c r="O45" s="3">
        <f t="shared" si="8"/>
        <v>20.689655172413794</v>
      </c>
      <c r="P45" s="2">
        <v>50</v>
      </c>
      <c r="Q45" s="2">
        <v>1211</v>
      </c>
      <c r="S45" s="4">
        <f t="shared" si="9"/>
        <v>0.21301671064204045</v>
      </c>
      <c r="T45" s="2">
        <v>54</v>
      </c>
    </row>
    <row r="46" spans="1:20" ht="15">
      <c r="A46" s="5" t="s">
        <v>1</v>
      </c>
      <c r="B46" s="1" t="s">
        <v>63</v>
      </c>
      <c r="C46" s="2">
        <v>912</v>
      </c>
      <c r="D46" s="3">
        <f t="shared" si="10"/>
        <v>29.81366459627329</v>
      </c>
      <c r="E46" s="2">
        <v>40</v>
      </c>
      <c r="F46" s="2">
        <f t="shared" si="11"/>
        <v>599</v>
      </c>
      <c r="H46" s="3">
        <f t="shared" si="7"/>
        <v>31.50973172014729</v>
      </c>
      <c r="I46" s="2">
        <v>34</v>
      </c>
      <c r="J46" s="2">
        <f t="shared" si="12"/>
        <v>1511</v>
      </c>
      <c r="K46" s="4">
        <f t="shared" si="13"/>
        <v>0.30463709677419354</v>
      </c>
      <c r="M46" s="2">
        <v>183</v>
      </c>
      <c r="O46" s="3">
        <f t="shared" si="8"/>
        <v>25.24137931034483</v>
      </c>
      <c r="P46" s="2">
        <v>45</v>
      </c>
      <c r="Q46" s="2">
        <v>1694</v>
      </c>
      <c r="S46" s="4">
        <f t="shared" si="9"/>
        <v>0.2979771328056289</v>
      </c>
      <c r="T46" s="2">
        <v>40</v>
      </c>
    </row>
    <row r="47" spans="1:20" ht="15">
      <c r="A47" s="5" t="s">
        <v>1</v>
      </c>
      <c r="B47" s="1" t="s">
        <v>56</v>
      </c>
      <c r="C47" s="2">
        <v>749</v>
      </c>
      <c r="D47" s="3">
        <f t="shared" si="10"/>
        <v>24.48512585812357</v>
      </c>
      <c r="E47" s="2">
        <v>49</v>
      </c>
      <c r="F47" s="2">
        <f t="shared" si="11"/>
        <v>364</v>
      </c>
      <c r="H47" s="3">
        <f t="shared" si="7"/>
        <v>19.147816938453445</v>
      </c>
      <c r="I47" s="2">
        <v>55</v>
      </c>
      <c r="J47" s="2">
        <f t="shared" si="12"/>
        <v>1113</v>
      </c>
      <c r="K47" s="4">
        <f t="shared" si="13"/>
        <v>0.22439516129032258</v>
      </c>
      <c r="M47" s="2">
        <v>133</v>
      </c>
      <c r="O47" s="3">
        <f t="shared" si="8"/>
        <v>18.344827586206897</v>
      </c>
      <c r="P47" s="2">
        <v>54</v>
      </c>
      <c r="Q47" s="2">
        <v>1246</v>
      </c>
      <c r="S47" s="4">
        <f t="shared" si="9"/>
        <v>0.21917326297273526</v>
      </c>
      <c r="T47" s="2">
        <v>51</v>
      </c>
    </row>
    <row r="48" spans="1:20" ht="15">
      <c r="A48" s="5" t="s">
        <v>1</v>
      </c>
      <c r="B48" s="1" t="s">
        <v>55</v>
      </c>
      <c r="C48" s="2">
        <v>1021</v>
      </c>
      <c r="D48" s="3">
        <f t="shared" si="10"/>
        <v>33.37692056227525</v>
      </c>
      <c r="E48" s="2">
        <v>34</v>
      </c>
      <c r="F48" s="2">
        <f t="shared" si="11"/>
        <v>885</v>
      </c>
      <c r="H48" s="3">
        <f t="shared" si="7"/>
        <v>46.55444502893214</v>
      </c>
      <c r="I48" s="2">
        <v>17</v>
      </c>
      <c r="J48" s="2">
        <f t="shared" si="12"/>
        <v>1906</v>
      </c>
      <c r="K48" s="4">
        <f t="shared" si="13"/>
        <v>0.3842741935483871</v>
      </c>
      <c r="M48" s="2">
        <v>262</v>
      </c>
      <c r="O48" s="3">
        <f t="shared" si="8"/>
        <v>36.13793103448276</v>
      </c>
      <c r="P48" s="2">
        <v>26</v>
      </c>
      <c r="Q48" s="2">
        <v>2168</v>
      </c>
      <c r="S48" s="4">
        <f t="shared" si="9"/>
        <v>0.3813544415127529</v>
      </c>
      <c r="T48" s="2">
        <v>23</v>
      </c>
    </row>
    <row r="49" spans="1:20" ht="15">
      <c r="A49" s="5" t="s">
        <v>1</v>
      </c>
      <c r="B49" s="1" t="s">
        <v>54</v>
      </c>
      <c r="C49" s="2">
        <v>1399</v>
      </c>
      <c r="D49" s="3">
        <f t="shared" si="10"/>
        <v>45.733899967309576</v>
      </c>
      <c r="E49" s="2">
        <v>8</v>
      </c>
      <c r="F49" s="2">
        <f t="shared" si="11"/>
        <v>1048</v>
      </c>
      <c r="H49" s="3">
        <f t="shared" si="7"/>
        <v>55.128879537085744</v>
      </c>
      <c r="I49" s="2">
        <v>3</v>
      </c>
      <c r="J49" s="2">
        <f t="shared" si="12"/>
        <v>2447</v>
      </c>
      <c r="K49" s="4">
        <f t="shared" si="13"/>
        <v>0.4933467741935484</v>
      </c>
      <c r="M49" s="2">
        <v>302</v>
      </c>
      <c r="O49" s="3">
        <f t="shared" si="8"/>
        <v>41.6551724137931</v>
      </c>
      <c r="P49" s="2">
        <v>12</v>
      </c>
      <c r="Q49" s="2">
        <v>2749</v>
      </c>
      <c r="S49" s="4">
        <f t="shared" si="9"/>
        <v>0.4835532102022867</v>
      </c>
      <c r="T49" s="2">
        <v>6</v>
      </c>
    </row>
    <row r="50" spans="1:20" ht="15">
      <c r="A50" s="5" t="s">
        <v>1</v>
      </c>
      <c r="B50" s="1" t="s">
        <v>59</v>
      </c>
      <c r="C50" s="2">
        <v>1268</v>
      </c>
      <c r="D50" s="3">
        <f t="shared" si="10"/>
        <v>41.451454723765934</v>
      </c>
      <c r="E50" s="2">
        <v>13</v>
      </c>
      <c r="F50" s="2">
        <f t="shared" si="11"/>
        <v>1013</v>
      </c>
      <c r="H50" s="3">
        <f t="shared" si="7"/>
        <v>53.28774329300368</v>
      </c>
      <c r="I50" s="2">
        <v>5</v>
      </c>
      <c r="J50" s="2">
        <f t="shared" si="12"/>
        <v>2281</v>
      </c>
      <c r="K50" s="4">
        <f t="shared" si="13"/>
        <v>0.45987903225806454</v>
      </c>
      <c r="M50" s="2">
        <v>297</v>
      </c>
      <c r="O50" s="3">
        <f t="shared" si="8"/>
        <v>40.96551724137931</v>
      </c>
      <c r="P50" s="2">
        <v>15</v>
      </c>
      <c r="Q50" s="2">
        <v>2578</v>
      </c>
      <c r="S50" s="4">
        <f t="shared" si="9"/>
        <v>0.4534740545294635</v>
      </c>
      <c r="T50" s="2">
        <v>7</v>
      </c>
    </row>
    <row r="51" spans="1:20" ht="15">
      <c r="A51" s="5" t="s">
        <v>1</v>
      </c>
      <c r="B51" s="1" t="s">
        <v>58</v>
      </c>
      <c r="C51" s="2">
        <v>853</v>
      </c>
      <c r="D51" s="3">
        <f t="shared" si="10"/>
        <v>27.88492971559333</v>
      </c>
      <c r="E51" s="2">
        <v>42</v>
      </c>
      <c r="F51" s="2">
        <f t="shared" si="11"/>
        <v>605</v>
      </c>
      <c r="H51" s="3">
        <f t="shared" si="7"/>
        <v>31.825355076275645</v>
      </c>
      <c r="I51" s="2">
        <v>33</v>
      </c>
      <c r="J51" s="2">
        <f t="shared" si="12"/>
        <v>1458</v>
      </c>
      <c r="K51" s="4">
        <f t="shared" si="13"/>
        <v>0.2939516129032258</v>
      </c>
      <c r="M51" s="2">
        <v>189</v>
      </c>
      <c r="O51" s="3">
        <f t="shared" si="8"/>
        <v>26.06896551724138</v>
      </c>
      <c r="P51" s="2">
        <v>43</v>
      </c>
      <c r="Q51" s="2">
        <v>1647</v>
      </c>
      <c r="S51" s="4">
        <f t="shared" si="9"/>
        <v>0.28970976253298153</v>
      </c>
      <c r="T51" s="2">
        <v>42</v>
      </c>
    </row>
    <row r="52" spans="1:20" ht="15">
      <c r="A52" s="5" t="s">
        <v>1</v>
      </c>
      <c r="B52" s="1" t="s">
        <v>57</v>
      </c>
      <c r="C52" s="2">
        <v>1158</v>
      </c>
      <c r="D52" s="3">
        <f t="shared" si="10"/>
        <v>37.85550833605753</v>
      </c>
      <c r="E52" s="2">
        <v>22</v>
      </c>
      <c r="F52" s="2">
        <f t="shared" si="11"/>
        <v>918</v>
      </c>
      <c r="H52" s="3">
        <f t="shared" si="7"/>
        <v>48.290373487638085</v>
      </c>
      <c r="I52" s="2">
        <v>12</v>
      </c>
      <c r="J52" s="2">
        <f t="shared" si="12"/>
        <v>2076</v>
      </c>
      <c r="K52" s="4">
        <f t="shared" si="13"/>
        <v>0.41854838709677417</v>
      </c>
      <c r="M52" s="2">
        <v>252</v>
      </c>
      <c r="O52" s="3">
        <f t="shared" si="8"/>
        <v>34.758620689655174</v>
      </c>
      <c r="P52" s="2">
        <v>29</v>
      </c>
      <c r="Q52" s="2">
        <v>2328</v>
      </c>
      <c r="S52" s="4">
        <f t="shared" si="9"/>
        <v>0.40949868073878626</v>
      </c>
      <c r="T52" s="2">
        <v>17</v>
      </c>
    </row>
    <row r="53" spans="1:20" ht="15">
      <c r="A53" s="5" t="s">
        <v>1</v>
      </c>
      <c r="B53" s="1" t="s">
        <v>41</v>
      </c>
      <c r="C53" s="2">
        <v>1029</v>
      </c>
      <c r="D53" s="3">
        <f t="shared" si="10"/>
        <v>33.63844393592677</v>
      </c>
      <c r="E53" s="2">
        <v>32</v>
      </c>
      <c r="F53" s="2">
        <f t="shared" si="11"/>
        <v>841</v>
      </c>
      <c r="H53" s="3">
        <f t="shared" si="7"/>
        <v>44.23987375065755</v>
      </c>
      <c r="I53" s="2">
        <v>18</v>
      </c>
      <c r="J53" s="2">
        <f t="shared" si="12"/>
        <v>1870</v>
      </c>
      <c r="K53" s="4">
        <f t="shared" si="13"/>
        <v>0.37701612903225806</v>
      </c>
      <c r="M53" s="2">
        <v>244</v>
      </c>
      <c r="O53" s="3">
        <f t="shared" si="8"/>
        <v>33.6551724137931</v>
      </c>
      <c r="P53" s="2">
        <v>35</v>
      </c>
      <c r="Q53" s="2">
        <v>2114</v>
      </c>
      <c r="S53" s="4">
        <f t="shared" si="9"/>
        <v>0.3718557607739666</v>
      </c>
      <c r="T53" s="2">
        <v>24</v>
      </c>
    </row>
    <row r="54" spans="1:20" ht="15">
      <c r="A54" s="5" t="s">
        <v>1</v>
      </c>
      <c r="B54" s="1" t="s">
        <v>33</v>
      </c>
      <c r="C54" s="2">
        <v>1139</v>
      </c>
      <c r="D54" s="3">
        <f t="shared" si="10"/>
        <v>37.234390323635175</v>
      </c>
      <c r="E54" s="2">
        <v>23</v>
      </c>
      <c r="F54" s="2">
        <f t="shared" si="11"/>
        <v>895</v>
      </c>
      <c r="H54" s="3">
        <f t="shared" si="7"/>
        <v>47.08048395581273</v>
      </c>
      <c r="I54" s="2">
        <v>15</v>
      </c>
      <c r="J54" s="2">
        <f t="shared" si="12"/>
        <v>2034</v>
      </c>
      <c r="K54" s="4">
        <f t="shared" si="13"/>
        <v>0.41008064516129034</v>
      </c>
      <c r="M54" s="2">
        <v>258</v>
      </c>
      <c r="O54" s="3">
        <f t="shared" si="8"/>
        <v>35.58620689655172</v>
      </c>
      <c r="P54" s="2">
        <v>28</v>
      </c>
      <c r="Q54" s="2">
        <v>2292</v>
      </c>
      <c r="S54" s="4">
        <f t="shared" si="9"/>
        <v>0.40316622691292875</v>
      </c>
      <c r="T54" s="2">
        <v>18</v>
      </c>
    </row>
    <row r="55" spans="1:20" ht="15">
      <c r="A55" s="5" t="s">
        <v>1</v>
      </c>
      <c r="B55" s="1" t="s">
        <v>32</v>
      </c>
      <c r="C55" s="2">
        <v>1279</v>
      </c>
      <c r="D55" s="3">
        <f t="shared" si="10"/>
        <v>41.81104936253678</v>
      </c>
      <c r="E55" s="2">
        <v>12</v>
      </c>
      <c r="F55" s="2">
        <f t="shared" si="11"/>
        <v>948</v>
      </c>
      <c r="H55" s="3">
        <f t="shared" si="7"/>
        <v>49.86849026827985</v>
      </c>
      <c r="I55" s="2">
        <v>10</v>
      </c>
      <c r="J55" s="2">
        <f t="shared" si="12"/>
        <v>2227</v>
      </c>
      <c r="K55" s="4">
        <f t="shared" si="13"/>
        <v>0.44899193548387095</v>
      </c>
      <c r="M55" s="2">
        <v>290</v>
      </c>
      <c r="O55" s="3">
        <f t="shared" si="8"/>
        <v>40</v>
      </c>
      <c r="P55" s="2">
        <v>17</v>
      </c>
      <c r="Q55" s="2">
        <v>2517</v>
      </c>
      <c r="S55" s="4">
        <f t="shared" si="9"/>
        <v>0.44274406332453825</v>
      </c>
      <c r="T55" s="2">
        <v>10</v>
      </c>
    </row>
    <row r="56" spans="1:20" ht="15">
      <c r="A56" s="5" t="s">
        <v>1</v>
      </c>
      <c r="B56" s="1" t="s">
        <v>31</v>
      </c>
      <c r="C56" s="2">
        <v>712</v>
      </c>
      <c r="D56" s="3">
        <f t="shared" si="10"/>
        <v>23.27558025498529</v>
      </c>
      <c r="E56" s="2">
        <v>51</v>
      </c>
      <c r="F56" s="2">
        <f t="shared" si="11"/>
        <v>402</v>
      </c>
      <c r="H56" s="3">
        <f t="shared" si="7"/>
        <v>21.146764860599685</v>
      </c>
      <c r="I56" s="2">
        <v>52</v>
      </c>
      <c r="J56" s="2">
        <f t="shared" si="12"/>
        <v>1114</v>
      </c>
      <c r="K56" s="4">
        <f t="shared" si="13"/>
        <v>0.2245967741935484</v>
      </c>
      <c r="M56" s="2">
        <v>118</v>
      </c>
      <c r="O56" s="3">
        <f t="shared" si="8"/>
        <v>16.275862068965516</v>
      </c>
      <c r="P56" s="2">
        <v>56</v>
      </c>
      <c r="Q56" s="2">
        <v>1232</v>
      </c>
      <c r="S56" s="4">
        <f t="shared" si="9"/>
        <v>0.21671064204045734</v>
      </c>
      <c r="T56" s="2">
        <v>52</v>
      </c>
    </row>
    <row r="57" spans="1:20" ht="15">
      <c r="A57" s="5" t="s">
        <v>1</v>
      </c>
      <c r="B57" s="1" t="s">
        <v>30</v>
      </c>
      <c r="C57" s="2">
        <v>936</v>
      </c>
      <c r="D57" s="3">
        <f t="shared" si="10"/>
        <v>30.598234717227854</v>
      </c>
      <c r="E57" s="2">
        <v>38</v>
      </c>
      <c r="F57" s="2">
        <f t="shared" si="11"/>
        <v>649</v>
      </c>
      <c r="H57" s="3">
        <f t="shared" si="7"/>
        <v>34.139926354550234</v>
      </c>
      <c r="I57" s="2">
        <v>25</v>
      </c>
      <c r="J57" s="2">
        <f t="shared" si="12"/>
        <v>1585</v>
      </c>
      <c r="K57" s="4">
        <f t="shared" si="13"/>
        <v>0.31955645161290325</v>
      </c>
      <c r="M57" s="2">
        <v>233</v>
      </c>
      <c r="O57" s="3">
        <f t="shared" si="8"/>
        <v>32.13793103448276</v>
      </c>
      <c r="P57" s="2">
        <v>37</v>
      </c>
      <c r="Q57" s="2">
        <v>1818</v>
      </c>
      <c r="S57" s="4">
        <f t="shared" si="9"/>
        <v>0.31978891820580474</v>
      </c>
      <c r="T57" s="2">
        <v>36</v>
      </c>
    </row>
    <row r="58" spans="1:20" ht="15">
      <c r="A58" s="5" t="s">
        <v>1</v>
      </c>
      <c r="B58" s="1" t="s">
        <v>38</v>
      </c>
      <c r="C58" s="2">
        <v>813</v>
      </c>
      <c r="D58" s="3">
        <f t="shared" si="10"/>
        <v>26.57731284733573</v>
      </c>
      <c r="E58" s="2">
        <v>45</v>
      </c>
      <c r="F58" s="2">
        <f t="shared" si="11"/>
        <v>467</v>
      </c>
      <c r="H58" s="3">
        <f t="shared" si="7"/>
        <v>24.566017885323514</v>
      </c>
      <c r="I58" s="2">
        <v>49</v>
      </c>
      <c r="J58" s="2">
        <f t="shared" si="12"/>
        <v>1280</v>
      </c>
      <c r="K58" s="4">
        <f t="shared" si="13"/>
        <v>0.25806451612903225</v>
      </c>
      <c r="M58" s="2">
        <v>147</v>
      </c>
      <c r="O58" s="3">
        <f t="shared" si="8"/>
        <v>20.275862068965516</v>
      </c>
      <c r="P58" s="2">
        <v>51</v>
      </c>
      <c r="Q58" s="2">
        <v>1427</v>
      </c>
      <c r="S58" s="4">
        <f t="shared" si="9"/>
        <v>0.2510114335971856</v>
      </c>
      <c r="T58" s="2">
        <v>48</v>
      </c>
    </row>
    <row r="59" spans="1:20" ht="15">
      <c r="A59" s="5" t="s">
        <v>1</v>
      </c>
      <c r="B59" s="7" t="s">
        <v>39</v>
      </c>
      <c r="C59" s="2">
        <v>1862</v>
      </c>
      <c r="D59" s="3">
        <f t="shared" si="10"/>
        <v>60.869565217391305</v>
      </c>
      <c r="E59" s="2">
        <v>2</v>
      </c>
      <c r="F59" s="2">
        <f t="shared" si="11"/>
        <v>1239</v>
      </c>
      <c r="H59" s="3">
        <f t="shared" si="7"/>
        <v>65.176223040505</v>
      </c>
      <c r="I59" s="2">
        <v>1</v>
      </c>
      <c r="J59" s="2">
        <f t="shared" si="12"/>
        <v>3101</v>
      </c>
      <c r="K59" s="4">
        <f t="shared" si="13"/>
        <v>0.6252016129032258</v>
      </c>
      <c r="M59" s="2">
        <v>414</v>
      </c>
      <c r="O59" s="3">
        <f t="shared" si="8"/>
        <v>57.10344827586207</v>
      </c>
      <c r="P59" s="2">
        <v>2</v>
      </c>
      <c r="Q59" s="2">
        <v>3515</v>
      </c>
      <c r="S59" s="4">
        <f t="shared" si="9"/>
        <v>0.6182937554969217</v>
      </c>
      <c r="T59" s="2">
        <v>1</v>
      </c>
    </row>
    <row r="60" spans="1:20" ht="15">
      <c r="A60" s="5" t="s">
        <v>1</v>
      </c>
      <c r="B60" s="1" t="s">
        <v>40</v>
      </c>
      <c r="C60" s="2">
        <v>741</v>
      </c>
      <c r="D60" s="3">
        <f t="shared" si="10"/>
        <v>24.22360248447205</v>
      </c>
      <c r="E60" s="2">
        <v>50</v>
      </c>
      <c r="F60" s="2">
        <f t="shared" si="11"/>
        <v>510</v>
      </c>
      <c r="H60" s="3">
        <f t="shared" si="7"/>
        <v>26.827985270910048</v>
      </c>
      <c r="I60" s="2">
        <v>47</v>
      </c>
      <c r="J60" s="2">
        <f t="shared" si="12"/>
        <v>1251</v>
      </c>
      <c r="K60" s="4">
        <f t="shared" si="13"/>
        <v>0.25221774193548385</v>
      </c>
      <c r="M60" s="2">
        <v>141</v>
      </c>
      <c r="O60" s="3">
        <f t="shared" si="8"/>
        <v>19.448275862068964</v>
      </c>
      <c r="P60" s="2">
        <v>53</v>
      </c>
      <c r="Q60" s="2">
        <v>1392</v>
      </c>
      <c r="S60" s="4">
        <f t="shared" si="9"/>
        <v>0.24485488126649077</v>
      </c>
      <c r="T60" s="2">
        <v>49</v>
      </c>
    </row>
    <row r="61" spans="1:20" ht="15">
      <c r="A61" s="5" t="s">
        <v>1</v>
      </c>
      <c r="B61" s="1" t="s">
        <v>37</v>
      </c>
      <c r="C61" s="2">
        <v>825</v>
      </c>
      <c r="D61" s="3">
        <f t="shared" si="10"/>
        <v>26.96959790781301</v>
      </c>
      <c r="E61" s="2">
        <v>44</v>
      </c>
      <c r="F61" s="2">
        <f t="shared" si="11"/>
        <v>550</v>
      </c>
      <c r="H61" s="3">
        <f t="shared" si="7"/>
        <v>28.932140978432404</v>
      </c>
      <c r="I61" s="2">
        <v>43</v>
      </c>
      <c r="J61" s="2">
        <f t="shared" si="12"/>
        <v>1375</v>
      </c>
      <c r="K61" s="4">
        <f t="shared" si="13"/>
        <v>0.2772177419354839</v>
      </c>
      <c r="M61" s="2">
        <v>141</v>
      </c>
      <c r="O61" s="3">
        <f t="shared" si="8"/>
        <v>19.448275862068964</v>
      </c>
      <c r="P61" s="2">
        <v>52</v>
      </c>
      <c r="Q61" s="2">
        <v>1516</v>
      </c>
      <c r="S61" s="4">
        <f t="shared" si="9"/>
        <v>0.26666666666666666</v>
      </c>
      <c r="T61" s="2">
        <v>46</v>
      </c>
    </row>
    <row r="62" spans="1:20" ht="15">
      <c r="A62" s="5" t="s">
        <v>1</v>
      </c>
      <c r="B62" s="1" t="s">
        <v>34</v>
      </c>
      <c r="C62" s="2">
        <v>461</v>
      </c>
      <c r="D62" s="3">
        <f t="shared" si="10"/>
        <v>15.070284406668845</v>
      </c>
      <c r="E62" s="2">
        <v>61</v>
      </c>
      <c r="F62" s="2">
        <f t="shared" si="11"/>
        <v>255</v>
      </c>
      <c r="H62" s="3">
        <f t="shared" si="7"/>
        <v>13.413992635455024</v>
      </c>
      <c r="I62" s="2">
        <v>61</v>
      </c>
      <c r="J62" s="2">
        <f t="shared" si="12"/>
        <v>716</v>
      </c>
      <c r="K62" s="4">
        <f t="shared" si="13"/>
        <v>0.1443548387096774</v>
      </c>
      <c r="M62" s="2">
        <v>87</v>
      </c>
      <c r="O62" s="3">
        <f t="shared" si="8"/>
        <v>12</v>
      </c>
      <c r="P62" s="2">
        <v>61</v>
      </c>
      <c r="Q62" s="2">
        <v>803</v>
      </c>
      <c r="S62" s="4">
        <f t="shared" si="9"/>
        <v>0.14124890061565523</v>
      </c>
      <c r="T62" s="2">
        <v>61</v>
      </c>
    </row>
    <row r="63" spans="1:20" ht="15">
      <c r="A63" s="5" t="s">
        <v>1</v>
      </c>
      <c r="B63" s="1" t="s">
        <v>35</v>
      </c>
      <c r="C63" s="2">
        <v>580</v>
      </c>
      <c r="D63" s="3">
        <f t="shared" si="10"/>
        <v>18.960444589735207</v>
      </c>
      <c r="E63" s="2">
        <v>57</v>
      </c>
      <c r="F63" s="2">
        <f t="shared" si="11"/>
        <v>347</v>
      </c>
      <c r="H63" s="3">
        <f t="shared" si="7"/>
        <v>18.253550762756444</v>
      </c>
      <c r="I63" s="2">
        <v>56</v>
      </c>
      <c r="J63" s="2">
        <f t="shared" si="12"/>
        <v>927</v>
      </c>
      <c r="K63" s="4">
        <f t="shared" si="13"/>
        <v>0.18689516129032258</v>
      </c>
      <c r="M63" s="2">
        <v>110</v>
      </c>
      <c r="O63" s="3">
        <f t="shared" si="8"/>
        <v>15.172413793103448</v>
      </c>
      <c r="P63" s="2">
        <v>59</v>
      </c>
      <c r="Q63" s="2">
        <v>1037</v>
      </c>
      <c r="S63" s="4">
        <f t="shared" si="9"/>
        <v>0.18240985048372912</v>
      </c>
      <c r="T63" s="2">
        <v>57</v>
      </c>
    </row>
    <row r="64" spans="1:20" ht="15">
      <c r="A64" s="5" t="s">
        <v>1</v>
      </c>
      <c r="B64" s="1" t="s">
        <v>29</v>
      </c>
      <c r="C64" s="2">
        <v>1488</v>
      </c>
      <c r="D64" s="3">
        <f t="shared" si="10"/>
        <v>48.64334749918274</v>
      </c>
      <c r="E64" s="2">
        <v>5</v>
      </c>
      <c r="F64" s="2">
        <f t="shared" si="11"/>
        <v>1051</v>
      </c>
      <c r="H64" s="3">
        <f t="shared" si="7"/>
        <v>55.28669121514992</v>
      </c>
      <c r="I64" s="2">
        <v>2</v>
      </c>
      <c r="J64" s="2">
        <f t="shared" si="12"/>
        <v>2539</v>
      </c>
      <c r="K64" s="4">
        <f t="shared" si="13"/>
        <v>0.5118951612903225</v>
      </c>
      <c r="M64" s="2">
        <v>357</v>
      </c>
      <c r="O64" s="3">
        <f t="shared" si="8"/>
        <v>49.241379310344826</v>
      </c>
      <c r="P64" s="2">
        <v>5</v>
      </c>
      <c r="Q64" s="2">
        <v>2896</v>
      </c>
      <c r="S64" s="4">
        <f t="shared" si="9"/>
        <v>0.509410729991205</v>
      </c>
      <c r="T64" s="2">
        <v>5</v>
      </c>
    </row>
    <row r="65" spans="1:20" ht="15">
      <c r="A65" s="5" t="s">
        <v>1</v>
      </c>
      <c r="B65" s="1" t="s">
        <v>36</v>
      </c>
      <c r="C65" s="2">
        <v>490</v>
      </c>
      <c r="D65" s="3">
        <f t="shared" si="10"/>
        <v>16.018306636155607</v>
      </c>
      <c r="E65" s="2">
        <v>60</v>
      </c>
      <c r="F65" s="2">
        <f t="shared" si="11"/>
        <v>292</v>
      </c>
      <c r="H65" s="3">
        <f t="shared" si="7"/>
        <v>15.360336664913204</v>
      </c>
      <c r="I65" s="2">
        <v>60</v>
      </c>
      <c r="J65" s="2">
        <f t="shared" si="12"/>
        <v>782</v>
      </c>
      <c r="K65" s="4">
        <f t="shared" si="13"/>
        <v>0.15766129032258064</v>
      </c>
      <c r="M65" s="2">
        <v>114</v>
      </c>
      <c r="O65" s="3">
        <f t="shared" si="8"/>
        <v>15.724137931034482</v>
      </c>
      <c r="P65" s="2">
        <v>58</v>
      </c>
      <c r="Q65" s="2">
        <v>896</v>
      </c>
      <c r="S65" s="4">
        <f t="shared" si="9"/>
        <v>0.15760773966578717</v>
      </c>
      <c r="T65" s="2">
        <v>60</v>
      </c>
    </row>
    <row r="66" spans="1:20" ht="15">
      <c r="A66" s="5" t="s">
        <v>1</v>
      </c>
      <c r="B66" s="1" t="s">
        <v>28</v>
      </c>
      <c r="C66" s="2">
        <v>1236</v>
      </c>
      <c r="D66" s="3">
        <f t="shared" si="10"/>
        <v>40.40536122915986</v>
      </c>
      <c r="E66" s="2">
        <v>17</v>
      </c>
      <c r="F66" s="2">
        <f t="shared" si="11"/>
        <v>987</v>
      </c>
      <c r="H66" s="3">
        <f t="shared" si="7"/>
        <v>51.92004208311415</v>
      </c>
      <c r="I66" s="2">
        <v>6</v>
      </c>
      <c r="J66" s="2">
        <f t="shared" si="12"/>
        <v>2223</v>
      </c>
      <c r="K66" s="4">
        <f t="shared" si="13"/>
        <v>0.44818548387096774</v>
      </c>
      <c r="M66" s="2">
        <v>303</v>
      </c>
      <c r="O66" s="3">
        <f t="shared" si="8"/>
        <v>41.793103448275865</v>
      </c>
      <c r="P66" s="2">
        <v>11</v>
      </c>
      <c r="Q66" s="2">
        <v>2526</v>
      </c>
      <c r="S66" s="4">
        <f t="shared" si="9"/>
        <v>0.44432717678100264</v>
      </c>
      <c r="T66" s="2">
        <v>9</v>
      </c>
    </row>
    <row r="67" ht="15">
      <c r="B67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8"/>
  <sheetViews>
    <sheetView showGridLines="0" workbookViewId="0" topLeftCell="A1">
      <pane xSplit="2" ySplit="4" topLeftCell="D9" activePane="bottomRight" state="frozen"/>
      <selection pane="topLeft" activeCell="U1" sqref="U1:AM77"/>
      <selection pane="topRight" activeCell="U1" sqref="U1:AM77"/>
      <selection pane="bottomLeft" activeCell="U1" sqref="U1:AM77"/>
      <selection pane="bottomRight" activeCell="F30" sqref="F30:F66"/>
    </sheetView>
  </sheetViews>
  <sheetFormatPr defaultColWidth="11.796875" defaultRowHeight="15"/>
  <cols>
    <col min="1" max="1" width="4.69921875" style="0" customWidth="1"/>
    <col min="6" max="7" width="9.69921875" style="0" customWidth="1"/>
  </cols>
  <sheetData>
    <row r="1" spans="2:21" ht="15">
      <c r="B1" s="9" t="s">
        <v>2</v>
      </c>
      <c r="C1" s="9" t="s">
        <v>66</v>
      </c>
      <c r="E1" s="10" t="s">
        <v>75</v>
      </c>
      <c r="F1" s="11"/>
      <c r="G1" s="11"/>
      <c r="H1" s="12" t="s">
        <v>76</v>
      </c>
      <c r="I1" s="11"/>
      <c r="J1" s="11"/>
      <c r="K1" s="10" t="s">
        <v>77</v>
      </c>
      <c r="L1" s="11"/>
      <c r="M1" s="11"/>
      <c r="N1" s="10" t="s">
        <v>78</v>
      </c>
      <c r="O1" s="11"/>
      <c r="P1" s="11"/>
      <c r="Q1" s="10" t="s">
        <v>79</v>
      </c>
      <c r="R1" s="11"/>
      <c r="S1" s="11"/>
      <c r="T1" s="11"/>
      <c r="U1" s="11"/>
    </row>
    <row r="2" spans="3:17" ht="15">
      <c r="C2" s="9" t="s">
        <v>67</v>
      </c>
      <c r="D2" s="9" t="s">
        <v>68</v>
      </c>
      <c r="E2" s="2">
        <v>613</v>
      </c>
      <c r="H2" s="13">
        <v>637</v>
      </c>
      <c r="K2" s="2">
        <v>204</v>
      </c>
      <c r="N2" s="2">
        <v>430</v>
      </c>
      <c r="Q2" s="2">
        <v>614</v>
      </c>
    </row>
    <row r="3" spans="2:17" ht="15">
      <c r="B3" s="9" t="s">
        <v>80</v>
      </c>
      <c r="C3" s="2">
        <v>3059</v>
      </c>
      <c r="E3" s="2">
        <v>4</v>
      </c>
      <c r="H3" s="13">
        <v>9</v>
      </c>
      <c r="K3" s="2">
        <v>4</v>
      </c>
      <c r="N3" s="2">
        <v>24</v>
      </c>
      <c r="Q3" s="2">
        <v>5</v>
      </c>
    </row>
    <row r="4" spans="5:17" ht="15">
      <c r="E4" s="2">
        <v>10</v>
      </c>
      <c r="H4" s="13">
        <v>5</v>
      </c>
      <c r="K4" s="2">
        <v>1</v>
      </c>
      <c r="N4" s="2">
        <v>4</v>
      </c>
      <c r="Q4" s="2">
        <v>2</v>
      </c>
    </row>
    <row r="5" spans="1:18" ht="15">
      <c r="A5" s="14">
        <v>1</v>
      </c>
      <c r="B5" s="1" t="s">
        <v>81</v>
      </c>
      <c r="C5" s="2">
        <v>1775</v>
      </c>
      <c r="D5" s="3">
        <f aca="true" t="shared" si="0" ref="D5:D36">100*C5/$C$3</f>
        <v>58.025498528931024</v>
      </c>
      <c r="E5" s="2">
        <v>365</v>
      </c>
      <c r="F5" s="3">
        <f aca="true" t="shared" si="1" ref="F5:F28">100*E5/E$2</f>
        <v>59.54323001631322</v>
      </c>
      <c r="G5" s="3"/>
      <c r="H5" s="13">
        <v>347</v>
      </c>
      <c r="I5" s="3">
        <f aca="true" t="shared" si="2" ref="I5:I28">100*H5/H$2</f>
        <v>54.47409733124019</v>
      </c>
      <c r="K5" s="2">
        <v>97</v>
      </c>
      <c r="L5" s="3">
        <f aca="true" t="shared" si="3" ref="L5:L28">100*K5/K$2</f>
        <v>47.549019607843135</v>
      </c>
      <c r="N5" s="2">
        <v>220</v>
      </c>
      <c r="O5" s="3">
        <f aca="true" t="shared" si="4" ref="O5:O28">100*N5/N$2</f>
        <v>51.16279069767442</v>
      </c>
      <c r="Q5" s="2">
        <v>310</v>
      </c>
      <c r="R5" s="3">
        <f aca="true" t="shared" si="5" ref="R5:R28">100*Q5/Q$2</f>
        <v>50.4885993485342</v>
      </c>
    </row>
    <row r="6" spans="1:18" ht="15">
      <c r="A6" s="14">
        <v>1</v>
      </c>
      <c r="B6" s="1" t="s">
        <v>82</v>
      </c>
      <c r="C6" s="2">
        <v>1402</v>
      </c>
      <c r="D6" s="3">
        <f t="shared" si="0"/>
        <v>45.8319712324289</v>
      </c>
      <c r="E6" s="2">
        <v>288</v>
      </c>
      <c r="F6" s="3">
        <f t="shared" si="1"/>
        <v>46.98205546492659</v>
      </c>
      <c r="G6" s="3"/>
      <c r="H6" s="13">
        <v>269</v>
      </c>
      <c r="I6" s="3">
        <f t="shared" si="2"/>
        <v>42.22919937205651</v>
      </c>
      <c r="K6" s="2">
        <v>71</v>
      </c>
      <c r="L6" s="3">
        <f t="shared" si="3"/>
        <v>34.80392156862745</v>
      </c>
      <c r="N6" s="2">
        <v>173</v>
      </c>
      <c r="O6" s="3">
        <f t="shared" si="4"/>
        <v>40.23255813953488</v>
      </c>
      <c r="Q6" s="2">
        <v>253</v>
      </c>
      <c r="R6" s="3">
        <f t="shared" si="5"/>
        <v>41.20521172638436</v>
      </c>
    </row>
    <row r="7" spans="1:18" ht="15">
      <c r="A7" s="14">
        <v>1</v>
      </c>
      <c r="B7" s="1" t="s">
        <v>22</v>
      </c>
      <c r="C7" s="2">
        <v>1383</v>
      </c>
      <c r="D7" s="3">
        <f t="shared" si="0"/>
        <v>45.21085322000654</v>
      </c>
      <c r="E7" s="2">
        <v>296</v>
      </c>
      <c r="F7" s="3">
        <f t="shared" si="1"/>
        <v>48.28711256117455</v>
      </c>
      <c r="G7" s="3"/>
      <c r="H7" s="13">
        <v>273</v>
      </c>
      <c r="I7" s="3">
        <f t="shared" si="2"/>
        <v>42.857142857142854</v>
      </c>
      <c r="K7" s="2">
        <v>63</v>
      </c>
      <c r="L7" s="3">
        <f t="shared" si="3"/>
        <v>30.88235294117647</v>
      </c>
      <c r="N7" s="2">
        <v>167</v>
      </c>
      <c r="O7" s="3">
        <f t="shared" si="4"/>
        <v>38.83720930232558</v>
      </c>
      <c r="Q7" s="2">
        <v>249</v>
      </c>
      <c r="R7" s="3">
        <f t="shared" si="5"/>
        <v>40.55374592833876</v>
      </c>
    </row>
    <row r="8" spans="1:18" ht="15">
      <c r="A8" s="14">
        <v>1</v>
      </c>
      <c r="B8" s="1" t="s">
        <v>17</v>
      </c>
      <c r="C8" s="2">
        <v>1168</v>
      </c>
      <c r="D8" s="3">
        <f t="shared" si="0"/>
        <v>38.182412553121935</v>
      </c>
      <c r="E8" s="2">
        <v>217</v>
      </c>
      <c r="F8" s="3">
        <f t="shared" si="1"/>
        <v>35.39967373572594</v>
      </c>
      <c r="G8" s="3"/>
      <c r="H8" s="13">
        <v>248</v>
      </c>
      <c r="I8" s="3">
        <f t="shared" si="2"/>
        <v>38.93249607535322</v>
      </c>
      <c r="K8" s="2">
        <v>62</v>
      </c>
      <c r="L8" s="3">
        <f t="shared" si="3"/>
        <v>30.392156862745097</v>
      </c>
      <c r="N8" s="2">
        <v>142</v>
      </c>
      <c r="O8" s="3">
        <f t="shared" si="4"/>
        <v>33.02325581395349</v>
      </c>
      <c r="Q8" s="2">
        <v>210</v>
      </c>
      <c r="R8" s="3">
        <f t="shared" si="5"/>
        <v>34.20195439739414</v>
      </c>
    </row>
    <row r="9" spans="1:18" ht="15">
      <c r="A9" s="14">
        <v>1</v>
      </c>
      <c r="B9" s="1" t="s">
        <v>24</v>
      </c>
      <c r="C9" s="2">
        <v>982</v>
      </c>
      <c r="D9" s="3">
        <f t="shared" si="0"/>
        <v>32.10199411572409</v>
      </c>
      <c r="E9" s="2">
        <v>193</v>
      </c>
      <c r="F9" s="3">
        <f t="shared" si="1"/>
        <v>31.484502446982056</v>
      </c>
      <c r="G9" s="3"/>
      <c r="H9" s="13">
        <v>255</v>
      </c>
      <c r="I9" s="3">
        <f t="shared" si="2"/>
        <v>40.031397174254316</v>
      </c>
      <c r="K9" s="2">
        <v>57</v>
      </c>
      <c r="L9" s="3">
        <f t="shared" si="3"/>
        <v>27.941176470588236</v>
      </c>
      <c r="N9" s="2">
        <v>140</v>
      </c>
      <c r="O9" s="3">
        <f t="shared" si="4"/>
        <v>32.55813953488372</v>
      </c>
      <c r="Q9" s="2">
        <v>174</v>
      </c>
      <c r="R9" s="3">
        <f t="shared" si="5"/>
        <v>28.338762214983714</v>
      </c>
    </row>
    <row r="10" spans="1:18" ht="15">
      <c r="A10" s="14">
        <v>1</v>
      </c>
      <c r="B10" s="1" t="s">
        <v>25</v>
      </c>
      <c r="C10" s="2">
        <v>1026</v>
      </c>
      <c r="D10" s="3">
        <f t="shared" si="0"/>
        <v>33.54037267080745</v>
      </c>
      <c r="E10" s="2">
        <v>184</v>
      </c>
      <c r="F10" s="3">
        <f t="shared" si="1"/>
        <v>30.0163132137031</v>
      </c>
      <c r="G10" s="3"/>
      <c r="H10" s="13">
        <v>206</v>
      </c>
      <c r="I10" s="3">
        <f t="shared" si="2"/>
        <v>32.33908948194662</v>
      </c>
      <c r="K10" s="2">
        <v>69</v>
      </c>
      <c r="L10" s="3">
        <f t="shared" si="3"/>
        <v>33.8235294117647</v>
      </c>
      <c r="N10" s="2">
        <v>142</v>
      </c>
      <c r="O10" s="3">
        <f t="shared" si="4"/>
        <v>33.02325581395349</v>
      </c>
      <c r="Q10" s="2">
        <v>176</v>
      </c>
      <c r="R10" s="3">
        <f t="shared" si="5"/>
        <v>28.664495114006513</v>
      </c>
    </row>
    <row r="11" spans="1:18" ht="15">
      <c r="A11" s="14">
        <v>1</v>
      </c>
      <c r="B11" s="1" t="s">
        <v>83</v>
      </c>
      <c r="C11" s="2">
        <v>1184</v>
      </c>
      <c r="D11" s="3">
        <f t="shared" si="0"/>
        <v>38.70545930042498</v>
      </c>
      <c r="E11" s="2">
        <v>247</v>
      </c>
      <c r="F11" s="3">
        <f t="shared" si="1"/>
        <v>40.29363784665579</v>
      </c>
      <c r="G11" s="3"/>
      <c r="H11" s="13">
        <v>248</v>
      </c>
      <c r="I11" s="3">
        <f t="shared" si="2"/>
        <v>38.93249607535322</v>
      </c>
      <c r="K11" s="2">
        <v>55</v>
      </c>
      <c r="L11" s="3">
        <f t="shared" si="3"/>
        <v>26.96078431372549</v>
      </c>
      <c r="N11" s="2">
        <v>143</v>
      </c>
      <c r="O11" s="3">
        <f t="shared" si="4"/>
        <v>33.25581395348837</v>
      </c>
      <c r="Q11" s="2">
        <v>209</v>
      </c>
      <c r="R11" s="3">
        <f t="shared" si="5"/>
        <v>34.039087947882734</v>
      </c>
    </row>
    <row r="12" spans="1:18" ht="15">
      <c r="A12" s="14">
        <v>1</v>
      </c>
      <c r="B12" s="1" t="s">
        <v>8</v>
      </c>
      <c r="C12" s="2">
        <v>1167</v>
      </c>
      <c r="D12" s="3">
        <f t="shared" si="0"/>
        <v>38.149722131415494</v>
      </c>
      <c r="E12" s="2">
        <v>227</v>
      </c>
      <c r="F12" s="3">
        <f t="shared" si="1"/>
        <v>37.03099510603589</v>
      </c>
      <c r="G12" s="3"/>
      <c r="H12" s="13">
        <v>253</v>
      </c>
      <c r="I12" s="3">
        <f t="shared" si="2"/>
        <v>39.71742543171115</v>
      </c>
      <c r="K12" s="2">
        <v>59</v>
      </c>
      <c r="L12" s="3">
        <f t="shared" si="3"/>
        <v>28.92156862745098</v>
      </c>
      <c r="N12" s="2">
        <v>146</v>
      </c>
      <c r="O12" s="3">
        <f t="shared" si="4"/>
        <v>33.95348837209303</v>
      </c>
      <c r="Q12" s="2">
        <v>213</v>
      </c>
      <c r="R12" s="3">
        <f t="shared" si="5"/>
        <v>34.69055374592834</v>
      </c>
    </row>
    <row r="13" spans="1:18" ht="15">
      <c r="A13" s="14">
        <v>1</v>
      </c>
      <c r="B13" s="1" t="s">
        <v>9</v>
      </c>
      <c r="C13" s="2">
        <v>650</v>
      </c>
      <c r="D13" s="3">
        <f t="shared" si="0"/>
        <v>21.24877410918601</v>
      </c>
      <c r="E13" s="2">
        <v>107</v>
      </c>
      <c r="F13" s="3">
        <f t="shared" si="1"/>
        <v>17.455138662316475</v>
      </c>
      <c r="G13" s="3"/>
      <c r="H13" s="13">
        <v>176</v>
      </c>
      <c r="I13" s="3">
        <f t="shared" si="2"/>
        <v>27.629513343799058</v>
      </c>
      <c r="K13" s="2">
        <v>39</v>
      </c>
      <c r="L13" s="3">
        <f t="shared" si="3"/>
        <v>19.11764705882353</v>
      </c>
      <c r="N13" s="2">
        <v>101</v>
      </c>
      <c r="O13" s="3">
        <f t="shared" si="4"/>
        <v>23.488372093023255</v>
      </c>
      <c r="Q13" s="2">
        <v>135</v>
      </c>
      <c r="R13" s="3">
        <f t="shared" si="5"/>
        <v>21.98697068403909</v>
      </c>
    </row>
    <row r="14" spans="1:18" ht="15">
      <c r="A14" s="14">
        <v>1</v>
      </c>
      <c r="B14" s="1" t="s">
        <v>4</v>
      </c>
      <c r="C14" s="2">
        <v>626</v>
      </c>
      <c r="D14" s="3">
        <f t="shared" si="0"/>
        <v>20.46420398823145</v>
      </c>
      <c r="E14" s="2">
        <v>111</v>
      </c>
      <c r="F14" s="3">
        <f t="shared" si="1"/>
        <v>18.107667210440457</v>
      </c>
      <c r="G14" s="3"/>
      <c r="H14" s="13">
        <v>158</v>
      </c>
      <c r="I14" s="3">
        <f t="shared" si="2"/>
        <v>24.80376766091052</v>
      </c>
      <c r="K14" s="2">
        <v>42</v>
      </c>
      <c r="L14" s="3">
        <f t="shared" si="3"/>
        <v>20.58823529411765</v>
      </c>
      <c r="N14" s="2">
        <v>100</v>
      </c>
      <c r="O14" s="3">
        <f t="shared" si="4"/>
        <v>23.25581395348837</v>
      </c>
      <c r="Q14" s="2">
        <v>119</v>
      </c>
      <c r="R14" s="3">
        <f t="shared" si="5"/>
        <v>19.381107491856678</v>
      </c>
    </row>
    <row r="15" spans="1:18" ht="15">
      <c r="A15" s="14">
        <v>1</v>
      </c>
      <c r="B15" s="1" t="s">
        <v>84</v>
      </c>
      <c r="C15" s="2">
        <v>1110</v>
      </c>
      <c r="D15" s="3">
        <f t="shared" si="0"/>
        <v>36.286368094148415</v>
      </c>
      <c r="E15" s="2">
        <v>225</v>
      </c>
      <c r="F15" s="3">
        <f t="shared" si="1"/>
        <v>36.7047308319739</v>
      </c>
      <c r="G15" s="3"/>
      <c r="H15" s="13">
        <v>207</v>
      </c>
      <c r="I15" s="3">
        <f t="shared" si="2"/>
        <v>32.49607535321821</v>
      </c>
      <c r="K15" s="2">
        <v>54</v>
      </c>
      <c r="L15" s="3">
        <f t="shared" si="3"/>
        <v>26.470588235294116</v>
      </c>
      <c r="N15" s="2">
        <v>140</v>
      </c>
      <c r="O15" s="3">
        <f t="shared" si="4"/>
        <v>32.55813953488372</v>
      </c>
      <c r="Q15" s="2">
        <v>198</v>
      </c>
      <c r="R15" s="3">
        <f t="shared" si="5"/>
        <v>32.24755700325733</v>
      </c>
    </row>
    <row r="16" spans="1:18" ht="15">
      <c r="A16" s="14">
        <v>1</v>
      </c>
      <c r="B16" s="1" t="s">
        <v>16</v>
      </c>
      <c r="C16" s="2">
        <v>1815</v>
      </c>
      <c r="D16" s="3">
        <f t="shared" si="0"/>
        <v>59.33311539718862</v>
      </c>
      <c r="E16" s="2">
        <v>370</v>
      </c>
      <c r="F16" s="3">
        <f t="shared" si="1"/>
        <v>60.35889070146819</v>
      </c>
      <c r="G16" s="3"/>
      <c r="H16" s="13">
        <v>348</v>
      </c>
      <c r="I16" s="3">
        <f t="shared" si="2"/>
        <v>54.631083202511775</v>
      </c>
      <c r="K16" s="2">
        <v>99</v>
      </c>
      <c r="L16" s="3">
        <f t="shared" si="3"/>
        <v>48.529411764705884</v>
      </c>
      <c r="N16" s="2">
        <v>234</v>
      </c>
      <c r="O16" s="3">
        <f t="shared" si="4"/>
        <v>54.41860465116279</v>
      </c>
      <c r="Q16" s="2">
        <v>321</v>
      </c>
      <c r="R16" s="3">
        <f t="shared" si="5"/>
        <v>52.28013029315961</v>
      </c>
    </row>
    <row r="17" spans="1:18" ht="15">
      <c r="A17" s="14">
        <v>1</v>
      </c>
      <c r="B17" s="1" t="s">
        <v>85</v>
      </c>
      <c r="C17" s="2">
        <v>767</v>
      </c>
      <c r="D17" s="3">
        <f t="shared" si="0"/>
        <v>25.07355344883949</v>
      </c>
      <c r="E17" s="2">
        <v>146</v>
      </c>
      <c r="F17" s="3">
        <f t="shared" si="1"/>
        <v>23.817292006525285</v>
      </c>
      <c r="G17" s="3"/>
      <c r="H17" s="13">
        <v>212</v>
      </c>
      <c r="I17" s="3">
        <f t="shared" si="2"/>
        <v>33.28100470957614</v>
      </c>
      <c r="K17" s="2">
        <v>40</v>
      </c>
      <c r="L17" s="3">
        <f t="shared" si="3"/>
        <v>19.607843137254903</v>
      </c>
      <c r="N17" s="2">
        <v>113</v>
      </c>
      <c r="O17" s="3">
        <f t="shared" si="4"/>
        <v>26.27906976744186</v>
      </c>
      <c r="Q17" s="2">
        <v>154</v>
      </c>
      <c r="R17" s="3">
        <f t="shared" si="5"/>
        <v>25.0814332247557</v>
      </c>
    </row>
    <row r="18" spans="1:18" ht="15">
      <c r="A18" s="14">
        <v>1</v>
      </c>
      <c r="B18" s="1" t="s">
        <v>12</v>
      </c>
      <c r="C18" s="2">
        <v>1048</v>
      </c>
      <c r="D18" s="3">
        <f t="shared" si="0"/>
        <v>34.25956194834913</v>
      </c>
      <c r="E18" s="2">
        <v>223</v>
      </c>
      <c r="F18" s="3">
        <f t="shared" si="1"/>
        <v>36.378466557911906</v>
      </c>
      <c r="G18" s="3"/>
      <c r="H18" s="13">
        <v>199</v>
      </c>
      <c r="I18" s="3">
        <f t="shared" si="2"/>
        <v>31.240188383045528</v>
      </c>
      <c r="K18" s="2">
        <v>49</v>
      </c>
      <c r="L18" s="3">
        <f t="shared" si="3"/>
        <v>24.019607843137255</v>
      </c>
      <c r="N18" s="2">
        <v>142</v>
      </c>
      <c r="O18" s="3">
        <f t="shared" si="4"/>
        <v>33.02325581395349</v>
      </c>
      <c r="Q18" s="2">
        <v>188</v>
      </c>
      <c r="R18" s="3">
        <f t="shared" si="5"/>
        <v>30.618892508143322</v>
      </c>
    </row>
    <row r="19" spans="1:18" ht="15">
      <c r="A19" s="14">
        <v>1</v>
      </c>
      <c r="B19" s="1" t="s">
        <v>11</v>
      </c>
      <c r="C19" s="2">
        <v>1251</v>
      </c>
      <c r="D19" s="3">
        <f t="shared" si="0"/>
        <v>40.89571755475646</v>
      </c>
      <c r="E19" s="2">
        <v>260</v>
      </c>
      <c r="F19" s="3">
        <f t="shared" si="1"/>
        <v>42.41435562805873</v>
      </c>
      <c r="G19" s="3"/>
      <c r="H19" s="13">
        <v>247</v>
      </c>
      <c r="I19" s="3">
        <f t="shared" si="2"/>
        <v>38.775510204081634</v>
      </c>
      <c r="K19" s="2">
        <v>60</v>
      </c>
      <c r="L19" s="3">
        <f t="shared" si="3"/>
        <v>29.41176470588235</v>
      </c>
      <c r="N19" s="2">
        <v>132</v>
      </c>
      <c r="O19" s="3">
        <f t="shared" si="4"/>
        <v>30.697674418604652</v>
      </c>
      <c r="Q19" s="2">
        <v>222</v>
      </c>
      <c r="R19" s="3">
        <f t="shared" si="5"/>
        <v>36.156351791530945</v>
      </c>
    </row>
    <row r="20" spans="1:18" ht="15">
      <c r="A20" s="14">
        <v>1</v>
      </c>
      <c r="B20" s="1" t="s">
        <v>15</v>
      </c>
      <c r="C20" s="2">
        <v>1186</v>
      </c>
      <c r="D20" s="3">
        <f t="shared" si="0"/>
        <v>38.77084014383786</v>
      </c>
      <c r="E20" s="2">
        <v>248</v>
      </c>
      <c r="F20" s="3">
        <f t="shared" si="1"/>
        <v>40.45676998368678</v>
      </c>
      <c r="G20" s="3"/>
      <c r="H20" s="13">
        <v>235</v>
      </c>
      <c r="I20" s="3">
        <f t="shared" si="2"/>
        <v>36.891679748822604</v>
      </c>
      <c r="K20" s="2">
        <v>52</v>
      </c>
      <c r="L20" s="3">
        <f t="shared" si="3"/>
        <v>25.49019607843137</v>
      </c>
      <c r="N20" s="2">
        <v>140</v>
      </c>
      <c r="O20" s="3">
        <f t="shared" si="4"/>
        <v>32.55813953488372</v>
      </c>
      <c r="Q20" s="2">
        <v>188</v>
      </c>
      <c r="R20" s="3">
        <f t="shared" si="5"/>
        <v>30.618892508143322</v>
      </c>
    </row>
    <row r="21" spans="1:18" ht="15">
      <c r="A21" s="14">
        <v>1</v>
      </c>
      <c r="B21" s="1" t="s">
        <v>14</v>
      </c>
      <c r="C21" s="2">
        <v>1344</v>
      </c>
      <c r="D21" s="3">
        <f t="shared" si="0"/>
        <v>43.93592677345538</v>
      </c>
      <c r="E21" s="2">
        <v>264</v>
      </c>
      <c r="F21" s="3">
        <f t="shared" si="1"/>
        <v>43.06688417618271</v>
      </c>
      <c r="G21" s="3"/>
      <c r="H21" s="13">
        <v>277</v>
      </c>
      <c r="I21" s="3">
        <f t="shared" si="2"/>
        <v>43.4850863422292</v>
      </c>
      <c r="K21" s="2">
        <v>64</v>
      </c>
      <c r="L21" s="3">
        <f t="shared" si="3"/>
        <v>31.372549019607842</v>
      </c>
      <c r="N21" s="2">
        <v>149</v>
      </c>
      <c r="O21" s="3">
        <f t="shared" si="4"/>
        <v>34.651162790697676</v>
      </c>
      <c r="Q21" s="2">
        <v>228</v>
      </c>
      <c r="R21" s="3">
        <f t="shared" si="5"/>
        <v>37.13355048859935</v>
      </c>
    </row>
    <row r="22" spans="1:18" ht="15">
      <c r="A22" s="14">
        <v>1</v>
      </c>
      <c r="B22" s="1" t="s">
        <v>10</v>
      </c>
      <c r="C22" s="2">
        <v>1119</v>
      </c>
      <c r="D22" s="3">
        <f t="shared" si="0"/>
        <v>36.58058188950638</v>
      </c>
      <c r="E22" s="2">
        <v>233</v>
      </c>
      <c r="F22" s="3">
        <f t="shared" si="1"/>
        <v>38.00978792822186</v>
      </c>
      <c r="G22" s="3"/>
      <c r="H22" s="13">
        <v>208</v>
      </c>
      <c r="I22" s="3">
        <f t="shared" si="2"/>
        <v>32.6530612244898</v>
      </c>
      <c r="K22" s="2">
        <v>56</v>
      </c>
      <c r="L22" s="3">
        <f t="shared" si="3"/>
        <v>27.45098039215686</v>
      </c>
      <c r="N22" s="2">
        <v>144</v>
      </c>
      <c r="O22" s="3">
        <f t="shared" si="4"/>
        <v>33.48837209302326</v>
      </c>
      <c r="Q22" s="2">
        <v>201</v>
      </c>
      <c r="R22" s="3">
        <f t="shared" si="5"/>
        <v>32.73615635179153</v>
      </c>
    </row>
    <row r="23" spans="1:18" ht="15">
      <c r="A23" s="14">
        <v>1</v>
      </c>
      <c r="B23" s="1" t="s">
        <v>6</v>
      </c>
      <c r="C23" s="2">
        <v>1068</v>
      </c>
      <c r="D23" s="3">
        <f t="shared" si="0"/>
        <v>34.913370382477936</v>
      </c>
      <c r="E23" s="2">
        <v>207</v>
      </c>
      <c r="F23" s="3">
        <f t="shared" si="1"/>
        <v>33.768352365415986</v>
      </c>
      <c r="G23" s="3"/>
      <c r="H23" s="13">
        <v>217</v>
      </c>
      <c r="I23" s="3">
        <f t="shared" si="2"/>
        <v>34.065934065934066</v>
      </c>
      <c r="K23" s="2">
        <v>67</v>
      </c>
      <c r="L23" s="3">
        <f t="shared" si="3"/>
        <v>32.84313725490196</v>
      </c>
      <c r="N23" s="2">
        <v>142</v>
      </c>
      <c r="O23" s="3">
        <f t="shared" si="4"/>
        <v>33.02325581395349</v>
      </c>
      <c r="Q23" s="2">
        <v>180</v>
      </c>
      <c r="R23" s="3">
        <f t="shared" si="5"/>
        <v>29.315960912052116</v>
      </c>
    </row>
    <row r="24" spans="1:18" ht="15">
      <c r="A24" s="14">
        <v>1</v>
      </c>
      <c r="B24" s="1" t="s">
        <v>26</v>
      </c>
      <c r="C24" s="2">
        <v>930</v>
      </c>
      <c r="D24" s="3">
        <f t="shared" si="0"/>
        <v>30.40209218698921</v>
      </c>
      <c r="E24" s="2">
        <v>188</v>
      </c>
      <c r="F24" s="3">
        <f t="shared" si="1"/>
        <v>30.66884176182708</v>
      </c>
      <c r="G24" s="3"/>
      <c r="H24" s="13">
        <v>223</v>
      </c>
      <c r="I24" s="3">
        <f t="shared" si="2"/>
        <v>35.00784929356358</v>
      </c>
      <c r="K24" s="2">
        <v>49</v>
      </c>
      <c r="L24" s="3">
        <f t="shared" si="3"/>
        <v>24.019607843137255</v>
      </c>
      <c r="N24" s="2">
        <v>140</v>
      </c>
      <c r="O24" s="3">
        <f t="shared" si="4"/>
        <v>32.55813953488372</v>
      </c>
      <c r="Q24" s="2">
        <v>174</v>
      </c>
      <c r="R24" s="3">
        <f t="shared" si="5"/>
        <v>28.338762214983714</v>
      </c>
    </row>
    <row r="25" spans="1:18" ht="15">
      <c r="A25" s="14">
        <v>1</v>
      </c>
      <c r="B25" s="1" t="s">
        <v>86</v>
      </c>
      <c r="C25" s="2">
        <v>1892</v>
      </c>
      <c r="D25" s="3">
        <f t="shared" si="0"/>
        <v>61.850277868584506</v>
      </c>
      <c r="E25" s="2">
        <v>393</v>
      </c>
      <c r="F25" s="3">
        <f t="shared" si="1"/>
        <v>64.11092985318108</v>
      </c>
      <c r="G25" s="3"/>
      <c r="H25" s="13">
        <v>396</v>
      </c>
      <c r="I25" s="3">
        <f t="shared" si="2"/>
        <v>62.16640502354788</v>
      </c>
      <c r="K25" s="2">
        <v>95</v>
      </c>
      <c r="L25" s="3">
        <f t="shared" si="3"/>
        <v>46.568627450980394</v>
      </c>
      <c r="N25" s="2">
        <v>235</v>
      </c>
      <c r="O25" s="3">
        <f t="shared" si="4"/>
        <v>54.651162790697676</v>
      </c>
      <c r="Q25" s="2">
        <v>336</v>
      </c>
      <c r="R25" s="3">
        <f t="shared" si="5"/>
        <v>54.72312703583062</v>
      </c>
    </row>
    <row r="26" spans="1:18" ht="15">
      <c r="A26" s="14">
        <v>1</v>
      </c>
      <c r="B26" s="1" t="s">
        <v>87</v>
      </c>
      <c r="C26" s="2">
        <v>1453</v>
      </c>
      <c r="D26" s="3">
        <f t="shared" si="0"/>
        <v>47.49918273945734</v>
      </c>
      <c r="E26" s="2">
        <v>284</v>
      </c>
      <c r="F26" s="3">
        <f t="shared" si="1"/>
        <v>46.32952691680261</v>
      </c>
      <c r="G26" s="3"/>
      <c r="H26" s="13">
        <v>295</v>
      </c>
      <c r="I26" s="3">
        <f t="shared" si="2"/>
        <v>46.31083202511774</v>
      </c>
      <c r="K26" s="2">
        <v>75</v>
      </c>
      <c r="L26" s="3">
        <f t="shared" si="3"/>
        <v>36.76470588235294</v>
      </c>
      <c r="N26" s="2">
        <v>166</v>
      </c>
      <c r="O26" s="3">
        <f t="shared" si="4"/>
        <v>38.604651162790695</v>
      </c>
      <c r="Q26" s="2">
        <v>267</v>
      </c>
      <c r="R26" s="3">
        <f t="shared" si="5"/>
        <v>43.48534201954397</v>
      </c>
    </row>
    <row r="27" spans="1:18" ht="15">
      <c r="A27" s="14">
        <v>1</v>
      </c>
      <c r="B27" s="1" t="s">
        <v>88</v>
      </c>
      <c r="C27" s="2">
        <v>1308</v>
      </c>
      <c r="D27" s="3">
        <f t="shared" si="0"/>
        <v>42.75907159202354</v>
      </c>
      <c r="E27" s="2">
        <v>257</v>
      </c>
      <c r="F27" s="3">
        <f t="shared" si="1"/>
        <v>41.92495921696574</v>
      </c>
      <c r="G27" s="3"/>
      <c r="H27" s="13">
        <v>265</v>
      </c>
      <c r="I27" s="3">
        <f t="shared" si="2"/>
        <v>41.60125588697017</v>
      </c>
      <c r="K27" s="2">
        <v>74</v>
      </c>
      <c r="L27" s="3">
        <f t="shared" si="3"/>
        <v>36.27450980392157</v>
      </c>
      <c r="N27" s="2">
        <v>154</v>
      </c>
      <c r="O27" s="3">
        <f t="shared" si="4"/>
        <v>35.81395348837209</v>
      </c>
      <c r="Q27" s="2">
        <v>238</v>
      </c>
      <c r="R27" s="3">
        <f t="shared" si="5"/>
        <v>38.762214983713356</v>
      </c>
    </row>
    <row r="28" spans="1:18" ht="15">
      <c r="A28" s="14">
        <v>1</v>
      </c>
      <c r="B28" s="1" t="s">
        <v>89</v>
      </c>
      <c r="C28" s="2">
        <v>1017</v>
      </c>
      <c r="D28" s="3">
        <f t="shared" si="0"/>
        <v>33.246158875449495</v>
      </c>
      <c r="E28" s="2">
        <v>199</v>
      </c>
      <c r="F28" s="3">
        <f t="shared" si="1"/>
        <v>32.46329526916803</v>
      </c>
      <c r="G28" s="3"/>
      <c r="H28" s="13">
        <v>188</v>
      </c>
      <c r="I28" s="3">
        <f t="shared" si="2"/>
        <v>29.513343799058084</v>
      </c>
      <c r="K28" s="2">
        <v>55</v>
      </c>
      <c r="L28" s="3">
        <f t="shared" si="3"/>
        <v>26.96078431372549</v>
      </c>
      <c r="N28" s="2">
        <v>158</v>
      </c>
      <c r="O28" s="3">
        <f t="shared" si="4"/>
        <v>36.74418604651163</v>
      </c>
      <c r="Q28" s="2">
        <v>205</v>
      </c>
      <c r="R28" s="3">
        <f t="shared" si="5"/>
        <v>33.387622149837135</v>
      </c>
    </row>
    <row r="29" spans="1:19" ht="15">
      <c r="A29" s="14">
        <v>0</v>
      </c>
      <c r="B29" s="1" t="s">
        <v>50</v>
      </c>
      <c r="C29" s="2">
        <v>1077</v>
      </c>
      <c r="D29" s="3">
        <f t="shared" si="0"/>
        <v>35.20758417783589</v>
      </c>
      <c r="E29" s="2">
        <v>232</v>
      </c>
      <c r="F29" s="3"/>
      <c r="G29" s="3">
        <f>100*E29/E$2</f>
        <v>37.84665579119086</v>
      </c>
      <c r="H29" s="13">
        <v>286</v>
      </c>
      <c r="J29" s="3">
        <f aca="true" t="shared" si="6" ref="J29:J66">100*H29/H$2</f>
        <v>44.89795918367347</v>
      </c>
      <c r="K29" s="2">
        <v>110</v>
      </c>
      <c r="M29" s="3">
        <f aca="true" t="shared" si="7" ref="M29:M66">100*K29/K$2</f>
        <v>53.92156862745098</v>
      </c>
      <c r="N29" s="2">
        <v>161</v>
      </c>
      <c r="P29" s="3">
        <f aca="true" t="shared" si="8" ref="P29:P66">100*N29/N$2</f>
        <v>37.44186046511628</v>
      </c>
      <c r="Q29" s="2">
        <v>264</v>
      </c>
      <c r="S29" s="3">
        <f aca="true" t="shared" si="9" ref="S29:S66">100*Q29/Q$2</f>
        <v>42.99674267100977</v>
      </c>
    </row>
    <row r="30" spans="1:19" ht="15">
      <c r="A30" s="14">
        <v>0</v>
      </c>
      <c r="B30" s="1" t="s">
        <v>49</v>
      </c>
      <c r="C30" s="2">
        <v>786</v>
      </c>
      <c r="D30" s="3">
        <f t="shared" si="0"/>
        <v>25.69467146126185</v>
      </c>
      <c r="E30" s="2">
        <v>182</v>
      </c>
      <c r="F30" s="3"/>
      <c r="G30" s="3">
        <f aca="true" t="shared" si="10" ref="G30:G66">100*E30/E$2</f>
        <v>29.69004893964111</v>
      </c>
      <c r="H30" s="13">
        <v>172</v>
      </c>
      <c r="J30" s="3">
        <f t="shared" si="6"/>
        <v>27.001569858712717</v>
      </c>
      <c r="K30" s="2">
        <v>75</v>
      </c>
      <c r="M30" s="3">
        <f t="shared" si="7"/>
        <v>36.76470588235294</v>
      </c>
      <c r="N30" s="2">
        <v>103</v>
      </c>
      <c r="P30" s="3">
        <f t="shared" si="8"/>
        <v>23.953488372093023</v>
      </c>
      <c r="Q30" s="2">
        <v>210</v>
      </c>
      <c r="S30" s="3">
        <f t="shared" si="9"/>
        <v>34.20195439739414</v>
      </c>
    </row>
    <row r="31" spans="1:19" ht="15">
      <c r="A31" s="14">
        <v>0</v>
      </c>
      <c r="B31" s="1" t="s">
        <v>90</v>
      </c>
      <c r="C31" s="2">
        <v>1246</v>
      </c>
      <c r="D31" s="3">
        <f t="shared" si="0"/>
        <v>40.732265446224254</v>
      </c>
      <c r="E31" s="2">
        <v>284</v>
      </c>
      <c r="F31" s="3"/>
      <c r="G31" s="3">
        <f t="shared" si="10"/>
        <v>46.32952691680261</v>
      </c>
      <c r="H31" s="13">
        <v>268</v>
      </c>
      <c r="J31" s="3">
        <f t="shared" si="6"/>
        <v>42.072213500784926</v>
      </c>
      <c r="K31" s="2">
        <v>101</v>
      </c>
      <c r="M31" s="3">
        <f t="shared" si="7"/>
        <v>49.509803921568626</v>
      </c>
      <c r="N31" s="2">
        <v>174</v>
      </c>
      <c r="P31" s="3">
        <f t="shared" si="8"/>
        <v>40.46511627906977</v>
      </c>
      <c r="Q31" s="2">
        <v>287</v>
      </c>
      <c r="S31" s="3">
        <f t="shared" si="9"/>
        <v>46.74267100977199</v>
      </c>
    </row>
    <row r="32" spans="1:19" ht="15">
      <c r="A32" s="14">
        <v>0</v>
      </c>
      <c r="B32" s="1" t="s">
        <v>53</v>
      </c>
      <c r="C32" s="2">
        <v>212</v>
      </c>
      <c r="D32" s="3">
        <f t="shared" si="0"/>
        <v>6.930369401765283</v>
      </c>
      <c r="E32" s="2">
        <v>33</v>
      </c>
      <c r="F32" s="3"/>
      <c r="G32" s="3">
        <f t="shared" si="10"/>
        <v>5.383360522022839</v>
      </c>
      <c r="H32" s="13">
        <v>58</v>
      </c>
      <c r="J32" s="3">
        <f t="shared" si="6"/>
        <v>9.105180533751962</v>
      </c>
      <c r="K32" s="2">
        <v>14</v>
      </c>
      <c r="M32" s="3">
        <f t="shared" si="7"/>
        <v>6.862745098039215</v>
      </c>
      <c r="N32" s="2">
        <v>38</v>
      </c>
      <c r="P32" s="3">
        <f t="shared" si="8"/>
        <v>8.837209302325581</v>
      </c>
      <c r="Q32" s="2">
        <v>44</v>
      </c>
      <c r="S32" s="3">
        <f t="shared" si="9"/>
        <v>7.166123778501628</v>
      </c>
    </row>
    <row r="33" spans="1:19" ht="15">
      <c r="A33" s="14">
        <v>0</v>
      </c>
      <c r="B33" s="1" t="s">
        <v>91</v>
      </c>
      <c r="C33" s="2">
        <v>861</v>
      </c>
      <c r="D33" s="3">
        <f t="shared" si="0"/>
        <v>28.14645308924485</v>
      </c>
      <c r="E33" s="2">
        <v>197</v>
      </c>
      <c r="F33" s="3"/>
      <c r="G33" s="3">
        <f t="shared" si="10"/>
        <v>32.13703099510604</v>
      </c>
      <c r="H33" s="13">
        <v>182</v>
      </c>
      <c r="J33" s="3">
        <f t="shared" si="6"/>
        <v>28.571428571428573</v>
      </c>
      <c r="K33" s="2">
        <v>78</v>
      </c>
      <c r="M33" s="3">
        <f t="shared" si="7"/>
        <v>38.23529411764706</v>
      </c>
      <c r="N33" s="2">
        <v>111</v>
      </c>
      <c r="P33" s="3">
        <f t="shared" si="8"/>
        <v>25.813953488372093</v>
      </c>
      <c r="Q33" s="2">
        <v>223</v>
      </c>
      <c r="S33" s="3">
        <f t="shared" si="9"/>
        <v>36.31921824104234</v>
      </c>
    </row>
    <row r="34" spans="1:19" ht="15">
      <c r="A34" s="14">
        <v>0</v>
      </c>
      <c r="B34" s="1" t="s">
        <v>51</v>
      </c>
      <c r="C34" s="2">
        <v>560</v>
      </c>
      <c r="D34" s="3">
        <f t="shared" si="0"/>
        <v>18.30663615560641</v>
      </c>
      <c r="E34" s="2">
        <v>110</v>
      </c>
      <c r="F34" s="3"/>
      <c r="G34" s="3">
        <f t="shared" si="10"/>
        <v>17.94453507340946</v>
      </c>
      <c r="H34" s="13">
        <v>113</v>
      </c>
      <c r="J34" s="3">
        <f t="shared" si="6"/>
        <v>17.739403453689167</v>
      </c>
      <c r="K34" s="2">
        <v>39</v>
      </c>
      <c r="M34" s="3">
        <f t="shared" si="7"/>
        <v>19.11764705882353</v>
      </c>
      <c r="N34" s="2">
        <v>70</v>
      </c>
      <c r="P34" s="3">
        <f t="shared" si="8"/>
        <v>16.27906976744186</v>
      </c>
      <c r="Q34" s="2">
        <v>104</v>
      </c>
      <c r="S34" s="3">
        <f t="shared" si="9"/>
        <v>16.938110749185668</v>
      </c>
    </row>
    <row r="35" spans="1:19" ht="15">
      <c r="A35" s="14">
        <v>0</v>
      </c>
      <c r="B35" s="1" t="s">
        <v>44</v>
      </c>
      <c r="C35" s="2">
        <v>807</v>
      </c>
      <c r="D35" s="3">
        <f t="shared" si="0"/>
        <v>26.38117031709709</v>
      </c>
      <c r="E35" s="2">
        <v>177</v>
      </c>
      <c r="F35" s="3"/>
      <c r="G35" s="3">
        <f t="shared" si="10"/>
        <v>28.874388254486135</v>
      </c>
      <c r="H35" s="13">
        <v>170</v>
      </c>
      <c r="J35" s="3">
        <f t="shared" si="6"/>
        <v>26.687598116169546</v>
      </c>
      <c r="K35" s="2">
        <v>67</v>
      </c>
      <c r="M35" s="3">
        <f t="shared" si="7"/>
        <v>32.84313725490196</v>
      </c>
      <c r="N35" s="2">
        <v>97</v>
      </c>
      <c r="P35" s="3">
        <f t="shared" si="8"/>
        <v>22.558139534883722</v>
      </c>
      <c r="Q35" s="2">
        <v>182</v>
      </c>
      <c r="S35" s="3">
        <f t="shared" si="9"/>
        <v>29.64169381107492</v>
      </c>
    </row>
    <row r="36" spans="1:19" ht="15">
      <c r="A36" s="14">
        <v>0</v>
      </c>
      <c r="B36" s="1" t="s">
        <v>92</v>
      </c>
      <c r="C36" s="2">
        <v>1071</v>
      </c>
      <c r="D36" s="3">
        <f t="shared" si="0"/>
        <v>35.01144164759725</v>
      </c>
      <c r="E36" s="2">
        <v>223</v>
      </c>
      <c r="F36" s="3"/>
      <c r="G36" s="3">
        <f t="shared" si="10"/>
        <v>36.378466557911906</v>
      </c>
      <c r="H36" s="13">
        <v>279</v>
      </c>
      <c r="J36" s="3">
        <f t="shared" si="6"/>
        <v>43.79905808477237</v>
      </c>
      <c r="K36" s="2">
        <v>108</v>
      </c>
      <c r="M36" s="3">
        <f t="shared" si="7"/>
        <v>52.94117647058823</v>
      </c>
      <c r="N36" s="2">
        <v>161</v>
      </c>
      <c r="P36" s="3">
        <f t="shared" si="8"/>
        <v>37.44186046511628</v>
      </c>
      <c r="Q36" s="2">
        <v>270</v>
      </c>
      <c r="S36" s="3">
        <f t="shared" si="9"/>
        <v>43.97394136807818</v>
      </c>
    </row>
    <row r="37" spans="1:19" ht="15">
      <c r="A37" s="14">
        <v>0</v>
      </c>
      <c r="B37" s="1" t="s">
        <v>42</v>
      </c>
      <c r="C37" s="2">
        <v>969</v>
      </c>
      <c r="D37" s="3">
        <f aca="true" t="shared" si="11" ref="D37:D66">100*C37/$C$3</f>
        <v>31.677018633540374</v>
      </c>
      <c r="E37" s="2">
        <v>187</v>
      </c>
      <c r="F37" s="3"/>
      <c r="G37" s="3">
        <f t="shared" si="10"/>
        <v>30.505709624796086</v>
      </c>
      <c r="H37" s="13">
        <v>178</v>
      </c>
      <c r="J37" s="3">
        <f t="shared" si="6"/>
        <v>27.94348508634223</v>
      </c>
      <c r="K37" s="2">
        <v>56</v>
      </c>
      <c r="M37" s="3">
        <f t="shared" si="7"/>
        <v>27.45098039215686</v>
      </c>
      <c r="N37" s="2">
        <v>124</v>
      </c>
      <c r="P37" s="3">
        <f t="shared" si="8"/>
        <v>28.837209302325583</v>
      </c>
      <c r="Q37" s="2">
        <v>175</v>
      </c>
      <c r="S37" s="3">
        <f t="shared" si="9"/>
        <v>28.501628664495115</v>
      </c>
    </row>
    <row r="38" spans="1:19" ht="15">
      <c r="A38" s="14">
        <v>0</v>
      </c>
      <c r="B38" s="1" t="s">
        <v>47</v>
      </c>
      <c r="C38" s="2">
        <v>836</v>
      </c>
      <c r="D38" s="3">
        <f t="shared" si="11"/>
        <v>27.32919254658385</v>
      </c>
      <c r="E38" s="2">
        <v>202</v>
      </c>
      <c r="F38" s="3"/>
      <c r="G38" s="3">
        <f t="shared" si="10"/>
        <v>32.95269168026101</v>
      </c>
      <c r="H38" s="13">
        <v>169</v>
      </c>
      <c r="J38" s="3">
        <f t="shared" si="6"/>
        <v>26.53061224489796</v>
      </c>
      <c r="K38" s="2">
        <v>66</v>
      </c>
      <c r="M38" s="3">
        <f t="shared" si="7"/>
        <v>32.35294117647059</v>
      </c>
      <c r="N38" s="2">
        <v>107</v>
      </c>
      <c r="P38" s="3">
        <f t="shared" si="8"/>
        <v>24.88372093023256</v>
      </c>
      <c r="Q38" s="2">
        <v>185</v>
      </c>
      <c r="S38" s="3">
        <f t="shared" si="9"/>
        <v>30.13029315960912</v>
      </c>
    </row>
    <row r="39" spans="1:19" ht="15">
      <c r="A39" s="14">
        <v>0</v>
      </c>
      <c r="B39" s="1" t="s">
        <v>46</v>
      </c>
      <c r="C39" s="2">
        <v>697</v>
      </c>
      <c r="D39" s="3">
        <f t="shared" si="11"/>
        <v>22.78522392938869</v>
      </c>
      <c r="E39" s="2">
        <v>139</v>
      </c>
      <c r="F39" s="3"/>
      <c r="G39" s="3">
        <f t="shared" si="10"/>
        <v>22.67536704730832</v>
      </c>
      <c r="H39" s="13">
        <v>135</v>
      </c>
      <c r="J39" s="3">
        <f t="shared" si="6"/>
        <v>21.19309262166405</v>
      </c>
      <c r="K39" s="2">
        <v>39</v>
      </c>
      <c r="M39" s="3">
        <f t="shared" si="7"/>
        <v>19.11764705882353</v>
      </c>
      <c r="N39" s="2">
        <v>83</v>
      </c>
      <c r="P39" s="3">
        <f t="shared" si="8"/>
        <v>19.302325581395348</v>
      </c>
      <c r="Q39" s="2">
        <v>120</v>
      </c>
      <c r="S39" s="3">
        <f t="shared" si="9"/>
        <v>19.54397394136808</v>
      </c>
    </row>
    <row r="40" spans="1:19" ht="15">
      <c r="A40" s="14">
        <v>0</v>
      </c>
      <c r="B40" s="1" t="s">
        <v>93</v>
      </c>
      <c r="C40" s="2">
        <v>597</v>
      </c>
      <c r="D40" s="3">
        <f t="shared" si="11"/>
        <v>19.516181758744686</v>
      </c>
      <c r="E40" s="2">
        <v>99</v>
      </c>
      <c r="F40" s="3"/>
      <c r="G40" s="3">
        <f t="shared" si="10"/>
        <v>16.150081566068515</v>
      </c>
      <c r="H40" s="13">
        <v>135</v>
      </c>
      <c r="J40" s="3">
        <f t="shared" si="6"/>
        <v>21.19309262166405</v>
      </c>
      <c r="K40" s="2">
        <v>26</v>
      </c>
      <c r="M40" s="3">
        <f t="shared" si="7"/>
        <v>12.745098039215685</v>
      </c>
      <c r="N40" s="2">
        <v>59</v>
      </c>
      <c r="P40" s="3">
        <f t="shared" si="8"/>
        <v>13.720930232558139</v>
      </c>
      <c r="Q40" s="2">
        <v>121</v>
      </c>
      <c r="S40" s="3">
        <f t="shared" si="9"/>
        <v>19.706840390879478</v>
      </c>
    </row>
    <row r="41" spans="1:19" ht="15">
      <c r="A41" s="14">
        <v>0</v>
      </c>
      <c r="B41" s="1" t="s">
        <v>62</v>
      </c>
      <c r="C41" s="2">
        <v>1092</v>
      </c>
      <c r="D41" s="3">
        <f t="shared" si="11"/>
        <v>35.69794050343249</v>
      </c>
      <c r="E41" s="2">
        <v>245</v>
      </c>
      <c r="F41" s="3"/>
      <c r="G41" s="3">
        <f t="shared" si="10"/>
        <v>39.9673735725938</v>
      </c>
      <c r="H41" s="13">
        <v>266</v>
      </c>
      <c r="J41" s="3">
        <f t="shared" si="6"/>
        <v>41.75824175824176</v>
      </c>
      <c r="K41" s="2">
        <v>111</v>
      </c>
      <c r="M41" s="3">
        <f t="shared" si="7"/>
        <v>54.411764705882355</v>
      </c>
      <c r="N41" s="2">
        <v>171</v>
      </c>
      <c r="P41" s="3">
        <f t="shared" si="8"/>
        <v>39.76744186046512</v>
      </c>
      <c r="Q41" s="2">
        <v>264</v>
      </c>
      <c r="S41" s="3">
        <f t="shared" si="9"/>
        <v>42.99674267100977</v>
      </c>
    </row>
    <row r="42" spans="1:19" ht="15">
      <c r="A42" s="14">
        <v>0</v>
      </c>
      <c r="B42" s="1" t="s">
        <v>61</v>
      </c>
      <c r="C42" s="2">
        <v>1036</v>
      </c>
      <c r="D42" s="3">
        <f t="shared" si="11"/>
        <v>33.86727688787185</v>
      </c>
      <c r="E42" s="2">
        <v>231</v>
      </c>
      <c r="F42" s="3"/>
      <c r="G42" s="3">
        <f t="shared" si="10"/>
        <v>37.68352365415987</v>
      </c>
      <c r="H42" s="13">
        <v>244</v>
      </c>
      <c r="J42" s="3">
        <f t="shared" si="6"/>
        <v>38.30455259026687</v>
      </c>
      <c r="K42" s="2">
        <v>99</v>
      </c>
      <c r="M42" s="3">
        <f t="shared" si="7"/>
        <v>48.529411764705884</v>
      </c>
      <c r="N42" s="2">
        <v>150</v>
      </c>
      <c r="P42" s="3">
        <f t="shared" si="8"/>
        <v>34.883720930232556</v>
      </c>
      <c r="Q42" s="2">
        <v>252</v>
      </c>
      <c r="S42" s="3">
        <f t="shared" si="9"/>
        <v>41.042345276872965</v>
      </c>
    </row>
    <row r="43" spans="1:19" ht="15">
      <c r="A43" s="14">
        <v>0</v>
      </c>
      <c r="B43" s="1" t="s">
        <v>60</v>
      </c>
      <c r="C43" s="2">
        <v>1252</v>
      </c>
      <c r="D43" s="3">
        <f t="shared" si="11"/>
        <v>40.9284079764629</v>
      </c>
      <c r="E43" s="2">
        <v>255</v>
      </c>
      <c r="F43" s="3"/>
      <c r="G43" s="3">
        <f t="shared" si="10"/>
        <v>41.598694942903755</v>
      </c>
      <c r="H43" s="13">
        <v>285</v>
      </c>
      <c r="J43" s="3">
        <f t="shared" si="6"/>
        <v>44.740973312401884</v>
      </c>
      <c r="K43" s="2">
        <v>123</v>
      </c>
      <c r="M43" s="3">
        <f t="shared" si="7"/>
        <v>60.294117647058826</v>
      </c>
      <c r="N43" s="2">
        <v>168</v>
      </c>
      <c r="P43" s="3">
        <f t="shared" si="8"/>
        <v>39.06976744186046</v>
      </c>
      <c r="Q43" s="2">
        <v>308</v>
      </c>
      <c r="S43" s="3">
        <f t="shared" si="9"/>
        <v>50.1628664495114</v>
      </c>
    </row>
    <row r="44" spans="1:19" ht="15">
      <c r="A44" s="14">
        <v>0</v>
      </c>
      <c r="B44" s="1" t="s">
        <v>65</v>
      </c>
      <c r="C44" s="2">
        <v>576</v>
      </c>
      <c r="D44" s="3">
        <f t="shared" si="11"/>
        <v>18.829682902909447</v>
      </c>
      <c r="E44" s="2">
        <v>102</v>
      </c>
      <c r="F44" s="3"/>
      <c r="G44" s="3">
        <f t="shared" si="10"/>
        <v>16.6394779771615</v>
      </c>
      <c r="H44" s="13">
        <v>109</v>
      </c>
      <c r="J44" s="3">
        <f t="shared" si="6"/>
        <v>17.111459968602826</v>
      </c>
      <c r="K44" s="2">
        <v>33</v>
      </c>
      <c r="M44" s="3">
        <f t="shared" si="7"/>
        <v>16.176470588235293</v>
      </c>
      <c r="N44" s="2">
        <v>61</v>
      </c>
      <c r="P44" s="3">
        <f t="shared" si="8"/>
        <v>14.186046511627907</v>
      </c>
      <c r="Q44" s="2">
        <v>108</v>
      </c>
      <c r="S44" s="3">
        <f t="shared" si="9"/>
        <v>17.58957654723127</v>
      </c>
    </row>
    <row r="45" spans="1:19" ht="15">
      <c r="A45" s="14">
        <v>0</v>
      </c>
      <c r="B45" s="1" t="s">
        <v>64</v>
      </c>
      <c r="C45" s="2">
        <v>678</v>
      </c>
      <c r="D45" s="3">
        <f t="shared" si="11"/>
        <v>22.164105916966328</v>
      </c>
      <c r="E45" s="2">
        <v>141</v>
      </c>
      <c r="F45" s="3"/>
      <c r="G45" s="3">
        <f t="shared" si="10"/>
        <v>23.00163132137031</v>
      </c>
      <c r="H45" s="13">
        <v>140</v>
      </c>
      <c r="J45" s="3">
        <f t="shared" si="6"/>
        <v>21.978021978021978</v>
      </c>
      <c r="K45" s="2">
        <v>40</v>
      </c>
      <c r="M45" s="3">
        <f t="shared" si="7"/>
        <v>19.607843137254903</v>
      </c>
      <c r="N45" s="2">
        <v>94</v>
      </c>
      <c r="P45" s="3">
        <f t="shared" si="8"/>
        <v>21.86046511627907</v>
      </c>
      <c r="Q45" s="2">
        <v>122</v>
      </c>
      <c r="S45" s="3">
        <f t="shared" si="9"/>
        <v>19.86970684039088</v>
      </c>
    </row>
    <row r="46" spans="1:19" ht="15">
      <c r="A46" s="14">
        <v>0</v>
      </c>
      <c r="B46" s="1" t="s">
        <v>94</v>
      </c>
      <c r="C46" s="2">
        <v>912</v>
      </c>
      <c r="D46" s="3">
        <f t="shared" si="11"/>
        <v>29.81366459627329</v>
      </c>
      <c r="E46" s="2">
        <v>202</v>
      </c>
      <c r="F46" s="3"/>
      <c r="G46" s="3">
        <f t="shared" si="10"/>
        <v>32.95269168026101</v>
      </c>
      <c r="H46" s="13">
        <v>174</v>
      </c>
      <c r="J46" s="3">
        <f t="shared" si="6"/>
        <v>27.315541601255887</v>
      </c>
      <c r="K46" s="2">
        <v>73</v>
      </c>
      <c r="M46" s="3">
        <f t="shared" si="7"/>
        <v>35.78431372549019</v>
      </c>
      <c r="N46" s="2">
        <v>102</v>
      </c>
      <c r="P46" s="3">
        <f t="shared" si="8"/>
        <v>23.72093023255814</v>
      </c>
      <c r="Q46" s="2">
        <v>208</v>
      </c>
      <c r="S46" s="3">
        <f t="shared" si="9"/>
        <v>33.876221498371336</v>
      </c>
    </row>
    <row r="47" spans="1:19" ht="15">
      <c r="A47" s="14">
        <v>0</v>
      </c>
      <c r="B47" s="1" t="s">
        <v>56</v>
      </c>
      <c r="C47" s="2">
        <v>749</v>
      </c>
      <c r="D47" s="3">
        <f t="shared" si="11"/>
        <v>24.48512585812357</v>
      </c>
      <c r="E47" s="2">
        <v>134</v>
      </c>
      <c r="F47" s="3"/>
      <c r="G47" s="3">
        <f t="shared" si="10"/>
        <v>21.859706362153343</v>
      </c>
      <c r="H47" s="13">
        <v>127</v>
      </c>
      <c r="J47" s="3">
        <f t="shared" si="6"/>
        <v>19.937205651491364</v>
      </c>
      <c r="K47" s="2">
        <v>42</v>
      </c>
      <c r="M47" s="3">
        <f t="shared" si="7"/>
        <v>20.58823529411765</v>
      </c>
      <c r="N47" s="2">
        <v>81</v>
      </c>
      <c r="P47" s="3">
        <f t="shared" si="8"/>
        <v>18.837209302325583</v>
      </c>
      <c r="Q47" s="2">
        <v>134</v>
      </c>
      <c r="S47" s="3">
        <f t="shared" si="9"/>
        <v>21.824104234527688</v>
      </c>
    </row>
    <row r="48" spans="1:19" ht="15">
      <c r="A48" s="14">
        <v>0</v>
      </c>
      <c r="B48" s="1" t="s">
        <v>55</v>
      </c>
      <c r="C48" s="2">
        <v>1021</v>
      </c>
      <c r="D48" s="3">
        <f t="shared" si="11"/>
        <v>33.37692056227525</v>
      </c>
      <c r="E48" s="2">
        <v>220</v>
      </c>
      <c r="F48" s="3"/>
      <c r="G48" s="3">
        <f t="shared" si="10"/>
        <v>35.88907014681892</v>
      </c>
      <c r="H48" s="13">
        <v>267</v>
      </c>
      <c r="J48" s="3">
        <f t="shared" si="6"/>
        <v>41.915227629513346</v>
      </c>
      <c r="K48" s="2">
        <v>107</v>
      </c>
      <c r="M48" s="3">
        <f t="shared" si="7"/>
        <v>52.450980392156865</v>
      </c>
      <c r="N48" s="2">
        <v>152</v>
      </c>
      <c r="P48" s="3">
        <f t="shared" si="8"/>
        <v>35.348837209302324</v>
      </c>
      <c r="Q48" s="2">
        <v>258</v>
      </c>
      <c r="S48" s="3">
        <f t="shared" si="9"/>
        <v>42.01954397394137</v>
      </c>
    </row>
    <row r="49" spans="1:19" ht="15">
      <c r="A49" s="14">
        <v>0</v>
      </c>
      <c r="B49" s="1" t="s">
        <v>54</v>
      </c>
      <c r="C49" s="2">
        <v>1399</v>
      </c>
      <c r="D49" s="3">
        <f t="shared" si="11"/>
        <v>45.733899967309576</v>
      </c>
      <c r="E49" s="2">
        <v>294</v>
      </c>
      <c r="F49" s="3"/>
      <c r="G49" s="3">
        <f t="shared" si="10"/>
        <v>47.96084828711256</v>
      </c>
      <c r="H49" s="13">
        <v>316</v>
      </c>
      <c r="J49" s="3">
        <f t="shared" si="6"/>
        <v>49.60753532182104</v>
      </c>
      <c r="K49" s="2">
        <v>126</v>
      </c>
      <c r="M49" s="3">
        <f t="shared" si="7"/>
        <v>61.76470588235294</v>
      </c>
      <c r="N49" s="2">
        <v>174</v>
      </c>
      <c r="P49" s="3">
        <f t="shared" si="8"/>
        <v>40.46511627906977</v>
      </c>
      <c r="Q49" s="2">
        <v>323</v>
      </c>
      <c r="S49" s="3">
        <f t="shared" si="9"/>
        <v>52.60586319218241</v>
      </c>
    </row>
    <row r="50" spans="1:19" ht="15">
      <c r="A50" s="14">
        <v>0</v>
      </c>
      <c r="B50" s="1" t="s">
        <v>59</v>
      </c>
      <c r="C50" s="2">
        <v>1268</v>
      </c>
      <c r="D50" s="3">
        <f t="shared" si="11"/>
        <v>41.451454723765934</v>
      </c>
      <c r="E50" s="2">
        <v>273</v>
      </c>
      <c r="F50" s="3"/>
      <c r="G50" s="3">
        <f t="shared" si="10"/>
        <v>44.53507340946167</v>
      </c>
      <c r="H50" s="13">
        <v>301</v>
      </c>
      <c r="J50" s="3">
        <f t="shared" si="6"/>
        <v>47.252747252747255</v>
      </c>
      <c r="K50" s="2">
        <v>126</v>
      </c>
      <c r="M50" s="3">
        <f t="shared" si="7"/>
        <v>61.76470588235294</v>
      </c>
      <c r="N50" s="2">
        <v>181</v>
      </c>
      <c r="P50" s="3">
        <f t="shared" si="8"/>
        <v>42.093023255813954</v>
      </c>
      <c r="Q50" s="2">
        <v>294</v>
      </c>
      <c r="S50" s="3">
        <f t="shared" si="9"/>
        <v>47.88273615635179</v>
      </c>
    </row>
    <row r="51" spans="1:19" ht="15">
      <c r="A51" s="14">
        <v>0</v>
      </c>
      <c r="B51" s="1" t="s">
        <v>95</v>
      </c>
      <c r="C51" s="2">
        <v>853</v>
      </c>
      <c r="D51" s="3">
        <f t="shared" si="11"/>
        <v>27.88492971559333</v>
      </c>
      <c r="E51" s="2">
        <v>210</v>
      </c>
      <c r="F51" s="3"/>
      <c r="G51" s="3">
        <f t="shared" si="10"/>
        <v>34.257748776508976</v>
      </c>
      <c r="H51" s="13">
        <v>153</v>
      </c>
      <c r="J51" s="3">
        <f t="shared" si="6"/>
        <v>24.01883830455259</v>
      </c>
      <c r="K51" s="2">
        <v>78</v>
      </c>
      <c r="M51" s="3">
        <f t="shared" si="7"/>
        <v>38.23529411764706</v>
      </c>
      <c r="N51" s="2">
        <v>103</v>
      </c>
      <c r="P51" s="3">
        <f t="shared" si="8"/>
        <v>23.953488372093023</v>
      </c>
      <c r="Q51" s="2">
        <v>208</v>
      </c>
      <c r="S51" s="3">
        <f t="shared" si="9"/>
        <v>33.876221498371336</v>
      </c>
    </row>
    <row r="52" spans="1:19" ht="15">
      <c r="A52" s="14">
        <v>0</v>
      </c>
      <c r="B52" s="1" t="s">
        <v>57</v>
      </c>
      <c r="C52" s="2">
        <v>1158</v>
      </c>
      <c r="D52" s="3">
        <f t="shared" si="11"/>
        <v>37.85550833605753</v>
      </c>
      <c r="E52" s="2">
        <v>271</v>
      </c>
      <c r="F52" s="3"/>
      <c r="G52" s="3">
        <f t="shared" si="10"/>
        <v>44.208809135399676</v>
      </c>
      <c r="H52" s="13">
        <v>274</v>
      </c>
      <c r="J52" s="3">
        <f t="shared" si="6"/>
        <v>43.01412872841444</v>
      </c>
      <c r="K52" s="2">
        <v>110</v>
      </c>
      <c r="M52" s="3">
        <f t="shared" si="7"/>
        <v>53.92156862745098</v>
      </c>
      <c r="N52" s="2">
        <v>169</v>
      </c>
      <c r="P52" s="3">
        <f t="shared" si="8"/>
        <v>39.30232558139535</v>
      </c>
      <c r="Q52" s="2">
        <v>274</v>
      </c>
      <c r="S52" s="3">
        <f t="shared" si="9"/>
        <v>44.62540716612378</v>
      </c>
    </row>
    <row r="53" spans="1:19" ht="15">
      <c r="A53" s="14">
        <v>0</v>
      </c>
      <c r="B53" s="1" t="s">
        <v>41</v>
      </c>
      <c r="C53" s="2">
        <v>1029</v>
      </c>
      <c r="D53" s="3">
        <f t="shared" si="11"/>
        <v>33.63844393592677</v>
      </c>
      <c r="E53" s="2">
        <v>239</v>
      </c>
      <c r="F53" s="3"/>
      <c r="G53" s="3">
        <f t="shared" si="10"/>
        <v>38.98858075040783</v>
      </c>
      <c r="H53" s="13">
        <v>252</v>
      </c>
      <c r="J53" s="3">
        <f t="shared" si="6"/>
        <v>39.56043956043956</v>
      </c>
      <c r="K53" s="2">
        <v>104</v>
      </c>
      <c r="M53" s="3">
        <f t="shared" si="7"/>
        <v>50.98039215686274</v>
      </c>
      <c r="N53" s="2">
        <v>155</v>
      </c>
      <c r="P53" s="3">
        <f t="shared" si="8"/>
        <v>36.04651162790697</v>
      </c>
      <c r="Q53" s="2">
        <v>248</v>
      </c>
      <c r="S53" s="3">
        <f t="shared" si="9"/>
        <v>40.39087947882736</v>
      </c>
    </row>
    <row r="54" spans="1:19" ht="15">
      <c r="A54" s="14">
        <v>0</v>
      </c>
      <c r="B54" s="1" t="s">
        <v>33</v>
      </c>
      <c r="C54" s="2">
        <v>1139</v>
      </c>
      <c r="D54" s="3">
        <f t="shared" si="11"/>
        <v>37.234390323635175</v>
      </c>
      <c r="E54" s="2">
        <v>255</v>
      </c>
      <c r="F54" s="3"/>
      <c r="G54" s="3">
        <f t="shared" si="10"/>
        <v>41.598694942903755</v>
      </c>
      <c r="H54" s="13">
        <v>249</v>
      </c>
      <c r="J54" s="3">
        <f t="shared" si="6"/>
        <v>39.0894819466248</v>
      </c>
      <c r="K54" s="2">
        <v>112</v>
      </c>
      <c r="M54" s="3">
        <f t="shared" si="7"/>
        <v>54.90196078431372</v>
      </c>
      <c r="N54" s="2">
        <v>191</v>
      </c>
      <c r="P54" s="3">
        <f t="shared" si="8"/>
        <v>44.41860465116279</v>
      </c>
      <c r="Q54" s="2">
        <v>279</v>
      </c>
      <c r="S54" s="3">
        <f t="shared" si="9"/>
        <v>45.43973941368078</v>
      </c>
    </row>
    <row r="55" spans="1:19" ht="15">
      <c r="A55" s="14">
        <v>0</v>
      </c>
      <c r="B55" s="1" t="s">
        <v>32</v>
      </c>
      <c r="C55" s="2">
        <v>1279</v>
      </c>
      <c r="D55" s="3">
        <f t="shared" si="11"/>
        <v>41.81104936253678</v>
      </c>
      <c r="E55" s="2">
        <v>285</v>
      </c>
      <c r="F55" s="3"/>
      <c r="G55" s="3">
        <f t="shared" si="10"/>
        <v>46.492659053833606</v>
      </c>
      <c r="H55" s="13">
        <v>294</v>
      </c>
      <c r="J55" s="3">
        <f t="shared" si="6"/>
        <v>46.15384615384615</v>
      </c>
      <c r="K55" s="2">
        <v>111</v>
      </c>
      <c r="M55" s="3">
        <f t="shared" si="7"/>
        <v>54.411764705882355</v>
      </c>
      <c r="N55" s="2">
        <v>183</v>
      </c>
      <c r="P55" s="3">
        <f t="shared" si="8"/>
        <v>42.55813953488372</v>
      </c>
      <c r="Q55" s="2">
        <v>293</v>
      </c>
      <c r="S55" s="3">
        <f t="shared" si="9"/>
        <v>47.71986970684039</v>
      </c>
    </row>
    <row r="56" spans="1:19" ht="15">
      <c r="A56" s="14">
        <v>0</v>
      </c>
      <c r="B56" s="1" t="s">
        <v>31</v>
      </c>
      <c r="C56" s="2">
        <v>712</v>
      </c>
      <c r="D56" s="3">
        <f t="shared" si="11"/>
        <v>23.27558025498529</v>
      </c>
      <c r="E56" s="2">
        <v>131</v>
      </c>
      <c r="F56" s="3"/>
      <c r="G56" s="3">
        <f t="shared" si="10"/>
        <v>21.37030995106036</v>
      </c>
      <c r="H56" s="13">
        <v>136</v>
      </c>
      <c r="J56" s="3">
        <f t="shared" si="6"/>
        <v>21.350078492935637</v>
      </c>
      <c r="K56" s="2">
        <v>41</v>
      </c>
      <c r="M56" s="3">
        <f t="shared" si="7"/>
        <v>20.098039215686274</v>
      </c>
      <c r="N56" s="2">
        <v>90</v>
      </c>
      <c r="P56" s="3">
        <f t="shared" si="8"/>
        <v>20.930232558139537</v>
      </c>
      <c r="Q56" s="2">
        <v>130</v>
      </c>
      <c r="S56" s="3">
        <f t="shared" si="9"/>
        <v>21.172638436482085</v>
      </c>
    </row>
    <row r="57" spans="1:19" ht="15">
      <c r="A57" s="14">
        <v>0</v>
      </c>
      <c r="B57" s="1" t="s">
        <v>30</v>
      </c>
      <c r="C57" s="2">
        <v>936</v>
      </c>
      <c r="D57" s="3">
        <f t="shared" si="11"/>
        <v>30.598234717227854</v>
      </c>
      <c r="E57" s="2">
        <v>205</v>
      </c>
      <c r="F57" s="3"/>
      <c r="G57" s="3">
        <f t="shared" si="10"/>
        <v>33.442088091353995</v>
      </c>
      <c r="H57" s="13">
        <v>190</v>
      </c>
      <c r="J57" s="3">
        <f t="shared" si="6"/>
        <v>29.827315541601255</v>
      </c>
      <c r="K57" s="2">
        <v>77</v>
      </c>
      <c r="M57" s="3">
        <f t="shared" si="7"/>
        <v>37.745098039215684</v>
      </c>
      <c r="N57" s="2">
        <v>117</v>
      </c>
      <c r="P57" s="3">
        <f t="shared" si="8"/>
        <v>27.209302325581394</v>
      </c>
      <c r="Q57" s="2">
        <v>214</v>
      </c>
      <c r="S57" s="3">
        <f t="shared" si="9"/>
        <v>34.85342019543974</v>
      </c>
    </row>
    <row r="58" spans="1:19" ht="15">
      <c r="A58" s="14">
        <v>0</v>
      </c>
      <c r="B58" s="1" t="s">
        <v>38</v>
      </c>
      <c r="C58" s="2">
        <v>813</v>
      </c>
      <c r="D58" s="3">
        <f t="shared" si="11"/>
        <v>26.57731284733573</v>
      </c>
      <c r="E58" s="2">
        <v>142</v>
      </c>
      <c r="F58" s="3"/>
      <c r="G58" s="3">
        <f t="shared" si="10"/>
        <v>23.164763458401303</v>
      </c>
      <c r="H58" s="13">
        <v>159</v>
      </c>
      <c r="J58" s="3">
        <f t="shared" si="6"/>
        <v>24.960753532182103</v>
      </c>
      <c r="K58" s="2">
        <v>54</v>
      </c>
      <c r="M58" s="3">
        <f t="shared" si="7"/>
        <v>26.470588235294116</v>
      </c>
      <c r="N58" s="2">
        <v>105</v>
      </c>
      <c r="P58" s="3">
        <f t="shared" si="8"/>
        <v>24.41860465116279</v>
      </c>
      <c r="Q58" s="2">
        <v>138</v>
      </c>
      <c r="S58" s="3">
        <f t="shared" si="9"/>
        <v>22.47557003257329</v>
      </c>
    </row>
    <row r="59" spans="1:19" ht="15">
      <c r="A59" s="14">
        <v>0</v>
      </c>
      <c r="B59" s="1" t="s">
        <v>39</v>
      </c>
      <c r="C59" s="2">
        <v>1862</v>
      </c>
      <c r="D59" s="3">
        <f t="shared" si="11"/>
        <v>60.869565217391305</v>
      </c>
      <c r="E59" s="2">
        <v>404</v>
      </c>
      <c r="F59" s="3"/>
      <c r="G59" s="3">
        <f t="shared" si="10"/>
        <v>65.90538336052202</v>
      </c>
      <c r="H59" s="13">
        <v>373</v>
      </c>
      <c r="J59" s="3">
        <f t="shared" si="6"/>
        <v>58.555729984301415</v>
      </c>
      <c r="K59" s="2">
        <v>153</v>
      </c>
      <c r="M59" s="3">
        <f t="shared" si="7"/>
        <v>75</v>
      </c>
      <c r="N59" s="2">
        <v>239</v>
      </c>
      <c r="P59" s="3">
        <f t="shared" si="8"/>
        <v>55.58139534883721</v>
      </c>
      <c r="Q59" s="2">
        <v>407</v>
      </c>
      <c r="S59" s="3">
        <f t="shared" si="9"/>
        <v>66.28664495114006</v>
      </c>
    </row>
    <row r="60" spans="1:19" ht="15">
      <c r="A60" s="14">
        <v>0</v>
      </c>
      <c r="B60" s="1" t="s">
        <v>40</v>
      </c>
      <c r="C60" s="2">
        <v>741</v>
      </c>
      <c r="D60" s="3">
        <f t="shared" si="11"/>
        <v>24.22360248447205</v>
      </c>
      <c r="E60" s="2">
        <v>143</v>
      </c>
      <c r="F60" s="3"/>
      <c r="G60" s="3">
        <f t="shared" si="10"/>
        <v>23.3278955954323</v>
      </c>
      <c r="H60" s="13">
        <v>183</v>
      </c>
      <c r="J60" s="3">
        <f t="shared" si="6"/>
        <v>28.728414442700156</v>
      </c>
      <c r="K60" s="2">
        <v>47</v>
      </c>
      <c r="M60" s="3">
        <f t="shared" si="7"/>
        <v>23.03921568627451</v>
      </c>
      <c r="N60" s="2">
        <v>94</v>
      </c>
      <c r="P60" s="3">
        <f t="shared" si="8"/>
        <v>21.86046511627907</v>
      </c>
      <c r="Q60" s="2">
        <v>143</v>
      </c>
      <c r="S60" s="3">
        <f t="shared" si="9"/>
        <v>23.289902280130292</v>
      </c>
    </row>
    <row r="61" spans="1:19" ht="15">
      <c r="A61" s="14">
        <v>0</v>
      </c>
      <c r="B61" s="1" t="s">
        <v>37</v>
      </c>
      <c r="C61" s="2">
        <v>825</v>
      </c>
      <c r="D61" s="3">
        <f t="shared" si="11"/>
        <v>26.96959790781301</v>
      </c>
      <c r="E61" s="2">
        <v>190</v>
      </c>
      <c r="F61" s="3"/>
      <c r="G61" s="3">
        <f t="shared" si="10"/>
        <v>30.99510603588907</v>
      </c>
      <c r="H61" s="13">
        <v>157</v>
      </c>
      <c r="J61" s="3">
        <f t="shared" si="6"/>
        <v>24.646781789638933</v>
      </c>
      <c r="K61" s="2">
        <v>47</v>
      </c>
      <c r="M61" s="3">
        <f t="shared" si="7"/>
        <v>23.03921568627451</v>
      </c>
      <c r="N61" s="2">
        <v>98</v>
      </c>
      <c r="P61" s="3">
        <f t="shared" si="8"/>
        <v>22.790697674418606</v>
      </c>
      <c r="Q61" s="2">
        <v>178</v>
      </c>
      <c r="S61" s="3">
        <f t="shared" si="9"/>
        <v>28.990228013029316</v>
      </c>
    </row>
    <row r="62" spans="1:19" ht="15">
      <c r="A62" s="14">
        <v>0</v>
      </c>
      <c r="B62" s="1" t="s">
        <v>34</v>
      </c>
      <c r="C62" s="2">
        <v>461</v>
      </c>
      <c r="D62" s="3">
        <f t="shared" si="11"/>
        <v>15.070284406668845</v>
      </c>
      <c r="E62" s="2">
        <v>90</v>
      </c>
      <c r="F62" s="3"/>
      <c r="G62" s="3">
        <f t="shared" si="10"/>
        <v>14.681892332789559</v>
      </c>
      <c r="H62" s="13">
        <v>85</v>
      </c>
      <c r="J62" s="3">
        <f t="shared" si="6"/>
        <v>13.343799058084773</v>
      </c>
      <c r="K62" s="2">
        <v>20</v>
      </c>
      <c r="M62" s="3">
        <f t="shared" si="7"/>
        <v>9.803921568627452</v>
      </c>
      <c r="N62" s="2">
        <v>48</v>
      </c>
      <c r="P62" s="3">
        <f t="shared" si="8"/>
        <v>11.162790697674419</v>
      </c>
      <c r="Q62" s="2">
        <v>88</v>
      </c>
      <c r="S62" s="3">
        <f t="shared" si="9"/>
        <v>14.332247557003257</v>
      </c>
    </row>
    <row r="63" spans="1:19" ht="15">
      <c r="A63" s="14">
        <v>0</v>
      </c>
      <c r="B63" s="1" t="s">
        <v>35</v>
      </c>
      <c r="C63" s="2">
        <v>580</v>
      </c>
      <c r="D63" s="3">
        <f t="shared" si="11"/>
        <v>18.960444589735207</v>
      </c>
      <c r="E63" s="2">
        <v>93</v>
      </c>
      <c r="F63" s="3"/>
      <c r="G63" s="3">
        <f t="shared" si="10"/>
        <v>15.171288743882545</v>
      </c>
      <c r="H63" s="13">
        <v>120</v>
      </c>
      <c r="J63" s="3">
        <f t="shared" si="6"/>
        <v>18.838304552590266</v>
      </c>
      <c r="K63" s="2">
        <v>49</v>
      </c>
      <c r="M63" s="3">
        <f t="shared" si="7"/>
        <v>24.019607843137255</v>
      </c>
      <c r="N63" s="2">
        <v>76</v>
      </c>
      <c r="P63" s="3">
        <f t="shared" si="8"/>
        <v>17.674418604651162</v>
      </c>
      <c r="Q63" s="2">
        <v>105</v>
      </c>
      <c r="S63" s="3">
        <f t="shared" si="9"/>
        <v>17.10097719869707</v>
      </c>
    </row>
    <row r="64" spans="1:19" ht="15">
      <c r="A64" s="14">
        <v>0</v>
      </c>
      <c r="B64" s="1" t="s">
        <v>96</v>
      </c>
      <c r="C64" s="2">
        <v>1488</v>
      </c>
      <c r="D64" s="3">
        <f t="shared" si="11"/>
        <v>48.64334749918274</v>
      </c>
      <c r="E64" s="2">
        <v>321</v>
      </c>
      <c r="F64" s="3"/>
      <c r="G64" s="3">
        <f t="shared" si="10"/>
        <v>52.36541598694943</v>
      </c>
      <c r="H64" s="13">
        <v>341</v>
      </c>
      <c r="J64" s="3">
        <f t="shared" si="6"/>
        <v>53.53218210361067</v>
      </c>
      <c r="K64" s="2">
        <v>121</v>
      </c>
      <c r="M64" s="3">
        <f t="shared" si="7"/>
        <v>59.31372549019608</v>
      </c>
      <c r="N64" s="2">
        <v>180</v>
      </c>
      <c r="P64" s="3">
        <f t="shared" si="8"/>
        <v>41.86046511627907</v>
      </c>
      <c r="Q64" s="2">
        <v>326</v>
      </c>
      <c r="S64" s="3">
        <f t="shared" si="9"/>
        <v>53.09446254071661</v>
      </c>
    </row>
    <row r="65" spans="1:19" ht="15">
      <c r="A65" s="14">
        <v>0</v>
      </c>
      <c r="B65" s="1" t="s">
        <v>36</v>
      </c>
      <c r="C65" s="2">
        <v>490</v>
      </c>
      <c r="D65" s="3">
        <f t="shared" si="11"/>
        <v>16.018306636155607</v>
      </c>
      <c r="E65" s="2">
        <v>94</v>
      </c>
      <c r="F65" s="3"/>
      <c r="G65" s="3">
        <f t="shared" si="10"/>
        <v>15.33442088091354</v>
      </c>
      <c r="H65" s="13">
        <v>113</v>
      </c>
      <c r="J65" s="3">
        <f t="shared" si="6"/>
        <v>17.739403453689167</v>
      </c>
      <c r="K65" s="2">
        <v>35</v>
      </c>
      <c r="M65" s="3">
        <f t="shared" si="7"/>
        <v>17.15686274509804</v>
      </c>
      <c r="N65" s="2">
        <v>68</v>
      </c>
      <c r="P65" s="3">
        <f t="shared" si="8"/>
        <v>15.813953488372093</v>
      </c>
      <c r="Q65" s="2">
        <v>89</v>
      </c>
      <c r="S65" s="3">
        <f t="shared" si="9"/>
        <v>14.495114006514658</v>
      </c>
    </row>
    <row r="66" spans="1:19" ht="15">
      <c r="A66" s="14">
        <v>0</v>
      </c>
      <c r="B66" s="1" t="s">
        <v>28</v>
      </c>
      <c r="C66" s="2">
        <v>1236</v>
      </c>
      <c r="D66" s="3">
        <f t="shared" si="11"/>
        <v>40.40536122915986</v>
      </c>
      <c r="E66" s="2">
        <v>284</v>
      </c>
      <c r="F66" s="3"/>
      <c r="G66" s="3">
        <f t="shared" si="10"/>
        <v>46.32952691680261</v>
      </c>
      <c r="H66" s="13">
        <v>294</v>
      </c>
      <c r="J66" s="3">
        <f t="shared" si="6"/>
        <v>46.15384615384615</v>
      </c>
      <c r="K66" s="2">
        <v>126</v>
      </c>
      <c r="M66" s="3">
        <f t="shared" si="7"/>
        <v>61.76470588235294</v>
      </c>
      <c r="N66" s="2">
        <v>187</v>
      </c>
      <c r="P66" s="3">
        <f t="shared" si="8"/>
        <v>43.48837209302326</v>
      </c>
      <c r="Q66" s="2">
        <v>293</v>
      </c>
      <c r="S66" s="3">
        <f t="shared" si="9"/>
        <v>47.71986970684039</v>
      </c>
    </row>
    <row r="68" spans="6:18" ht="15">
      <c r="F68" s="15">
        <v>0.64</v>
      </c>
      <c r="G68" s="15"/>
      <c r="H68" s="13"/>
      <c r="I68" s="15">
        <v>0.67</v>
      </c>
      <c r="L68" s="15">
        <v>0.65</v>
      </c>
      <c r="O68" s="15">
        <v>0.65</v>
      </c>
      <c r="R68" s="15">
        <v>0.65</v>
      </c>
    </row>
    <row r="71" spans="6:38" ht="15">
      <c r="F71" s="15">
        <v>0.37846655791190864</v>
      </c>
      <c r="G71" s="15"/>
      <c r="H71" s="15"/>
      <c r="I71" s="15">
        <v>0.4489795918367347</v>
      </c>
      <c r="K71" s="15"/>
      <c r="L71" s="15">
        <v>0.5392156862745098</v>
      </c>
      <c r="N71" s="15"/>
      <c r="O71" s="15">
        <v>0.3744186046511628</v>
      </c>
      <c r="Q71" s="15"/>
      <c r="R71" s="15">
        <v>0.42996742671009774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6:38" ht="15">
      <c r="F72" s="15">
        <v>0.4796084828711256</v>
      </c>
      <c r="G72" s="15"/>
      <c r="H72" s="15"/>
      <c r="I72" s="15">
        <v>0.49607535321821034</v>
      </c>
      <c r="K72" s="15"/>
      <c r="L72" s="15">
        <v>0.6176470588235294</v>
      </c>
      <c r="N72" s="15"/>
      <c r="O72" s="15">
        <v>0.4046511627906977</v>
      </c>
      <c r="Q72" s="15"/>
      <c r="R72" s="15">
        <v>0.5260586319218241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6:38" ht="15">
      <c r="F73" s="15">
        <v>0.3637846655791191</v>
      </c>
      <c r="G73" s="15"/>
      <c r="H73" s="15"/>
      <c r="I73" s="15">
        <v>0.4379905808477237</v>
      </c>
      <c r="K73" s="15"/>
      <c r="L73" s="15">
        <v>0.5294117647058824</v>
      </c>
      <c r="N73" s="15"/>
      <c r="O73" s="15">
        <v>0.3744186046511628</v>
      </c>
      <c r="Q73" s="15"/>
      <c r="R73" s="15">
        <v>0.43973941368078173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6:38" ht="15">
      <c r="F74" s="15"/>
      <c r="G74" s="15"/>
      <c r="H74" s="15"/>
      <c r="I74" s="15"/>
      <c r="K74" s="15"/>
      <c r="L74" s="15"/>
      <c r="N74" s="15"/>
      <c r="O74" s="15"/>
      <c r="Q74" s="15"/>
      <c r="R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6:38" ht="15">
      <c r="F75" s="15">
        <v>0.5954323001631321</v>
      </c>
      <c r="G75" s="15"/>
      <c r="H75" s="15"/>
      <c r="I75" s="15">
        <v>0.5447409733124019</v>
      </c>
      <c r="K75" s="15"/>
      <c r="L75" s="15">
        <v>0.47549019607843135</v>
      </c>
      <c r="N75" s="15"/>
      <c r="O75" s="15">
        <v>0.5116279069767442</v>
      </c>
      <c r="Q75" s="15"/>
      <c r="R75" s="15">
        <v>0.504885993485342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6:38" ht="15">
      <c r="F76" s="15">
        <v>0.6411092985318108</v>
      </c>
      <c r="G76" s="15"/>
      <c r="H76" s="15"/>
      <c r="I76" s="15">
        <v>0.6216640502354788</v>
      </c>
      <c r="K76" s="15"/>
      <c r="L76" s="15">
        <v>0.46568627450980393</v>
      </c>
      <c r="N76" s="15"/>
      <c r="O76" s="15">
        <v>0.5465116279069767</v>
      </c>
      <c r="Q76" s="15"/>
      <c r="R76" s="15">
        <v>0.5472312703583062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6:38" ht="15">
      <c r="F77" s="15">
        <v>0.4698205546492659</v>
      </c>
      <c r="G77" s="15"/>
      <c r="H77" s="15"/>
      <c r="I77" s="15">
        <v>0.42229199372056514</v>
      </c>
      <c r="K77" s="15"/>
      <c r="L77" s="15">
        <v>0.3480392156862745</v>
      </c>
      <c r="N77" s="15"/>
      <c r="O77" s="15">
        <v>0.40232558139534885</v>
      </c>
      <c r="Q77" s="15"/>
      <c r="R77" s="15">
        <v>0.41205211726384366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6:38" ht="15">
      <c r="F78" s="15"/>
      <c r="G78" s="15"/>
      <c r="H78" s="15"/>
      <c r="I78" s="15"/>
      <c r="K78" s="15"/>
      <c r="L78" s="15"/>
      <c r="N78" s="15"/>
      <c r="O78" s="15"/>
      <c r="Q78" s="15"/>
      <c r="R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68"/>
  <sheetViews>
    <sheetView workbookViewId="0" topLeftCell="M1">
      <selection activeCell="J6" sqref="J6"/>
    </sheetView>
  </sheetViews>
  <sheetFormatPr defaultColWidth="11.19921875" defaultRowHeight="15"/>
  <cols>
    <col min="1" max="1" width="28.796875" style="24" bestFit="1" customWidth="1"/>
    <col min="2" max="2" width="3.3984375" style="24" bestFit="1" customWidth="1"/>
    <col min="3" max="4" width="4.69921875" style="24" customWidth="1"/>
    <col min="5" max="5" width="4.69921875" style="29" customWidth="1"/>
    <col min="6" max="7" width="4.796875" style="24" customWidth="1"/>
    <col min="8" max="8" width="4.8984375" style="24" customWidth="1"/>
    <col min="9" max="9" width="4.69921875" style="24" customWidth="1"/>
    <col min="10" max="10" width="4.69921875" style="24" bestFit="1" customWidth="1"/>
    <col min="11" max="11" width="4.8984375" style="24" customWidth="1"/>
    <col min="12" max="12" width="12.69921875" style="24" customWidth="1"/>
    <col min="13" max="13" width="9.796875" style="71" customWidth="1"/>
    <col min="14" max="14" width="13.3984375" style="72" customWidth="1"/>
    <col min="15" max="15" width="8.59765625" style="72" customWidth="1"/>
    <col min="16" max="16384" width="8.69921875" style="24" customWidth="1"/>
  </cols>
  <sheetData>
    <row r="1" spans="1:141" s="17" customFormat="1" ht="17.25">
      <c r="A1" s="16" t="s">
        <v>97</v>
      </c>
      <c r="B1" s="17" t="s">
        <v>98</v>
      </c>
      <c r="D1" s="17" t="s">
        <v>98</v>
      </c>
      <c r="E1" s="16"/>
      <c r="F1" s="17" t="s">
        <v>99</v>
      </c>
      <c r="H1" s="17" t="s">
        <v>99</v>
      </c>
      <c r="J1" s="17" t="s">
        <v>98</v>
      </c>
      <c r="L1" s="18" t="s">
        <v>100</v>
      </c>
      <c r="M1" s="19"/>
      <c r="N1" s="20" t="s">
        <v>101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</row>
    <row r="2" spans="1:141" ht="18" thickBot="1">
      <c r="A2" s="16"/>
      <c r="B2" s="21">
        <v>14</v>
      </c>
      <c r="C2" s="21"/>
      <c r="D2" s="21">
        <v>14</v>
      </c>
      <c r="E2" s="22"/>
      <c r="F2" s="21" t="s">
        <v>102</v>
      </c>
      <c r="G2" s="21"/>
      <c r="H2" s="21">
        <v>14</v>
      </c>
      <c r="I2" s="21"/>
      <c r="J2" s="23" t="s">
        <v>103</v>
      </c>
      <c r="L2" s="25" t="s">
        <v>104</v>
      </c>
      <c r="M2" s="26" t="s">
        <v>105</v>
      </c>
      <c r="N2" s="27" t="s">
        <v>106</v>
      </c>
      <c r="O2" s="28" t="s">
        <v>107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ht="13.5" thickBot="1">
      <c r="A3" s="30" t="s">
        <v>2</v>
      </c>
      <c r="B3" s="30" t="s">
        <v>76</v>
      </c>
      <c r="C3" s="30" t="s">
        <v>76</v>
      </c>
      <c r="D3" s="30" t="s">
        <v>76</v>
      </c>
      <c r="E3" s="31" t="s">
        <v>76</v>
      </c>
      <c r="F3" s="30" t="s">
        <v>108</v>
      </c>
      <c r="G3" s="30" t="s">
        <v>108</v>
      </c>
      <c r="H3" s="30" t="s">
        <v>76</v>
      </c>
      <c r="I3" s="30" t="s">
        <v>76</v>
      </c>
      <c r="J3" s="30" t="s">
        <v>109</v>
      </c>
      <c r="K3" s="32" t="s">
        <v>109</v>
      </c>
      <c r="L3" s="33"/>
      <c r="M3" s="26"/>
      <c r="N3" s="28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ht="12.75">
      <c r="A4" s="30" t="s">
        <v>110</v>
      </c>
      <c r="B4" s="34">
        <v>100</v>
      </c>
      <c r="C4" s="34">
        <v>100</v>
      </c>
      <c r="D4" s="34">
        <v>50</v>
      </c>
      <c r="E4" s="35">
        <v>50</v>
      </c>
      <c r="F4" s="34">
        <v>89</v>
      </c>
      <c r="G4" s="34"/>
      <c r="H4" s="34">
        <v>398</v>
      </c>
      <c r="I4" s="34">
        <v>398</v>
      </c>
      <c r="J4" s="36">
        <v>100</v>
      </c>
      <c r="K4" s="37">
        <v>100</v>
      </c>
      <c r="L4" s="38">
        <f>B4+D4+J4</f>
        <v>250</v>
      </c>
      <c r="M4" s="26"/>
      <c r="N4" s="28">
        <f>F4+H4</f>
        <v>487</v>
      </c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</row>
    <row r="5" spans="1:141" ht="15">
      <c r="A5" s="39" t="s">
        <v>111</v>
      </c>
      <c r="B5" s="40"/>
      <c r="C5" s="41" t="s">
        <v>112</v>
      </c>
      <c r="D5" s="40">
        <v>1</v>
      </c>
      <c r="E5" s="42" t="s">
        <v>112</v>
      </c>
      <c r="F5" s="40"/>
      <c r="G5" s="40" t="s">
        <v>112</v>
      </c>
      <c r="H5" s="40">
        <v>8</v>
      </c>
      <c r="I5" s="40" t="s">
        <v>112</v>
      </c>
      <c r="J5" s="43">
        <v>3</v>
      </c>
      <c r="K5" s="24" t="s">
        <v>112</v>
      </c>
      <c r="L5" s="44"/>
      <c r="M5" s="45" t="s">
        <v>112</v>
      </c>
      <c r="N5" s="28">
        <f>F5+H5</f>
        <v>8</v>
      </c>
      <c r="O5" s="46" t="s">
        <v>112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ht="13.5" thickBot="1">
      <c r="A6" s="47" t="s">
        <v>113</v>
      </c>
      <c r="B6" s="48"/>
      <c r="C6" s="48"/>
      <c r="D6" s="48"/>
      <c r="E6" s="49"/>
      <c r="F6" s="48"/>
      <c r="G6" s="48"/>
      <c r="H6" s="48">
        <v>5</v>
      </c>
      <c r="I6" s="48"/>
      <c r="J6" s="50">
        <v>1</v>
      </c>
      <c r="L6" s="44"/>
      <c r="M6" s="26"/>
      <c r="N6" s="28">
        <f>F6+H6</f>
        <v>5</v>
      </c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58" customFormat="1" ht="15">
      <c r="A7" s="51" t="s">
        <v>54</v>
      </c>
      <c r="B7" s="52">
        <v>68</v>
      </c>
      <c r="C7" s="53">
        <f>100*B7/100</f>
        <v>68</v>
      </c>
      <c r="D7" s="52">
        <v>29</v>
      </c>
      <c r="E7" s="53">
        <f>100*D7/50</f>
        <v>58</v>
      </c>
      <c r="F7" s="52">
        <v>33</v>
      </c>
      <c r="G7" s="53">
        <f>100*F7/89</f>
        <v>37.07865168539326</v>
      </c>
      <c r="H7" s="52">
        <v>186</v>
      </c>
      <c r="I7" s="53">
        <f>100*H7/398</f>
        <v>46.733668341708544</v>
      </c>
      <c r="J7" s="54">
        <v>74</v>
      </c>
      <c r="K7" s="55">
        <f>100*J7/100</f>
        <v>74</v>
      </c>
      <c r="L7" s="33">
        <f aca="true" t="shared" si="0" ref="L7:L68">B7+D7+J7</f>
        <v>171</v>
      </c>
      <c r="M7" s="56">
        <f>100*L7/250</f>
        <v>68.4</v>
      </c>
      <c r="N7" s="28">
        <f aca="true" t="shared" si="1" ref="N7:N68">F7+H7</f>
        <v>219</v>
      </c>
      <c r="O7" s="57">
        <f>100*N7/487</f>
        <v>44.969199178644764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58" customFormat="1" ht="15">
      <c r="A8" s="59" t="s">
        <v>39</v>
      </c>
      <c r="B8" s="52">
        <v>64</v>
      </c>
      <c r="C8" s="53">
        <f aca="true" t="shared" si="2" ref="C8:C68">100*B8/100</f>
        <v>64</v>
      </c>
      <c r="D8" s="52">
        <v>29</v>
      </c>
      <c r="E8" s="53">
        <f aca="true" t="shared" si="3" ref="E8:E68">100*D8/50</f>
        <v>58</v>
      </c>
      <c r="F8" s="52">
        <v>46</v>
      </c>
      <c r="G8" s="53">
        <f aca="true" t="shared" si="4" ref="G8:G68">100*F8/89</f>
        <v>51.68539325842696</v>
      </c>
      <c r="H8" s="52">
        <v>234</v>
      </c>
      <c r="I8" s="53">
        <f aca="true" t="shared" si="5" ref="I8:I68">100*H8/398</f>
        <v>58.79396984924623</v>
      </c>
      <c r="J8" s="54">
        <v>77</v>
      </c>
      <c r="K8" s="55">
        <f aca="true" t="shared" si="6" ref="K8:K68">100*J8/100</f>
        <v>77</v>
      </c>
      <c r="L8" s="33">
        <f>B8+D8+J8</f>
        <v>170</v>
      </c>
      <c r="M8" s="56">
        <f aca="true" t="shared" si="7" ref="M8:M68">100*L8/250</f>
        <v>68</v>
      </c>
      <c r="N8" s="28">
        <f>F8+H8</f>
        <v>280</v>
      </c>
      <c r="O8" s="57">
        <f aca="true" t="shared" si="8" ref="O8:O68">100*N8/487</f>
        <v>57.49486652977413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9" spans="1:15" s="29" customFormat="1" ht="15">
      <c r="A9" s="59" t="s">
        <v>60</v>
      </c>
      <c r="B9" s="60">
        <v>65</v>
      </c>
      <c r="C9" s="53">
        <f t="shared" si="2"/>
        <v>65</v>
      </c>
      <c r="D9" s="60">
        <v>30</v>
      </c>
      <c r="E9" s="53">
        <f t="shared" si="3"/>
        <v>60</v>
      </c>
      <c r="F9" s="60">
        <v>34</v>
      </c>
      <c r="G9" s="53">
        <f t="shared" si="4"/>
        <v>38.20224719101124</v>
      </c>
      <c r="H9" s="60">
        <v>156</v>
      </c>
      <c r="I9" s="53">
        <f t="shared" si="5"/>
        <v>39.19597989949749</v>
      </c>
      <c r="J9" s="54">
        <v>72</v>
      </c>
      <c r="K9" s="55">
        <f t="shared" si="6"/>
        <v>72</v>
      </c>
      <c r="L9" s="33">
        <f t="shared" si="0"/>
        <v>167</v>
      </c>
      <c r="M9" s="56">
        <f t="shared" si="7"/>
        <v>66.8</v>
      </c>
      <c r="N9" s="28">
        <f t="shared" si="1"/>
        <v>190</v>
      </c>
      <c r="O9" s="57">
        <f t="shared" si="8"/>
        <v>39.01437371663244</v>
      </c>
    </row>
    <row r="10" spans="1:141" s="58" customFormat="1" ht="15">
      <c r="A10" s="59" t="s">
        <v>114</v>
      </c>
      <c r="B10" s="52">
        <v>63</v>
      </c>
      <c r="C10" s="53">
        <f t="shared" si="2"/>
        <v>63</v>
      </c>
      <c r="D10" s="52">
        <v>30</v>
      </c>
      <c r="E10" s="53">
        <f t="shared" si="3"/>
        <v>60</v>
      </c>
      <c r="F10" s="52">
        <v>38</v>
      </c>
      <c r="G10" s="53">
        <f t="shared" si="4"/>
        <v>42.69662921348315</v>
      </c>
      <c r="H10" s="52">
        <v>210</v>
      </c>
      <c r="I10" s="53">
        <f t="shared" si="5"/>
        <v>52.76381909547739</v>
      </c>
      <c r="J10" s="54">
        <v>73</v>
      </c>
      <c r="K10" s="55">
        <f t="shared" si="6"/>
        <v>73</v>
      </c>
      <c r="L10" s="33">
        <f t="shared" si="0"/>
        <v>166</v>
      </c>
      <c r="M10" s="56">
        <f t="shared" si="7"/>
        <v>66.4</v>
      </c>
      <c r="N10" s="28">
        <f t="shared" si="1"/>
        <v>248</v>
      </c>
      <c r="O10" s="57">
        <f t="shared" si="8"/>
        <v>50.92402464065709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</row>
    <row r="11" spans="1:15" s="29" customFormat="1" ht="15">
      <c r="A11" s="59" t="s">
        <v>59</v>
      </c>
      <c r="B11" s="60">
        <v>61</v>
      </c>
      <c r="C11" s="53">
        <f t="shared" si="2"/>
        <v>61</v>
      </c>
      <c r="D11" s="60">
        <v>29</v>
      </c>
      <c r="E11" s="53">
        <f t="shared" si="3"/>
        <v>58</v>
      </c>
      <c r="F11" s="60">
        <v>32</v>
      </c>
      <c r="G11" s="53">
        <f t="shared" si="4"/>
        <v>35.95505617977528</v>
      </c>
      <c r="H11" s="60">
        <v>179</v>
      </c>
      <c r="I11" s="53">
        <f t="shared" si="5"/>
        <v>44.97487437185929</v>
      </c>
      <c r="J11" s="54">
        <v>70</v>
      </c>
      <c r="K11" s="55">
        <f t="shared" si="6"/>
        <v>70</v>
      </c>
      <c r="L11" s="33">
        <f t="shared" si="0"/>
        <v>160</v>
      </c>
      <c r="M11" s="56">
        <f t="shared" si="7"/>
        <v>64</v>
      </c>
      <c r="N11" s="28">
        <f t="shared" si="1"/>
        <v>211</v>
      </c>
      <c r="O11" s="57">
        <f t="shared" si="8"/>
        <v>43.3264887063655</v>
      </c>
    </row>
    <row r="12" spans="1:141" s="58" customFormat="1" ht="15">
      <c r="A12" s="59" t="s">
        <v>28</v>
      </c>
      <c r="B12" s="60">
        <v>67</v>
      </c>
      <c r="C12" s="53">
        <f t="shared" si="2"/>
        <v>67</v>
      </c>
      <c r="D12" s="60">
        <v>28</v>
      </c>
      <c r="E12" s="53">
        <f t="shared" si="3"/>
        <v>56</v>
      </c>
      <c r="F12" s="60">
        <v>31</v>
      </c>
      <c r="G12" s="53">
        <f t="shared" si="4"/>
        <v>34.831460674157306</v>
      </c>
      <c r="H12" s="60">
        <v>168</v>
      </c>
      <c r="I12" s="53">
        <f t="shared" si="5"/>
        <v>42.21105527638191</v>
      </c>
      <c r="J12" s="54">
        <v>65</v>
      </c>
      <c r="K12" s="55">
        <f t="shared" si="6"/>
        <v>65</v>
      </c>
      <c r="L12" s="33">
        <f t="shared" si="0"/>
        <v>160</v>
      </c>
      <c r="M12" s="56">
        <f t="shared" si="7"/>
        <v>64</v>
      </c>
      <c r="N12" s="28">
        <f t="shared" si="1"/>
        <v>199</v>
      </c>
      <c r="O12" s="57">
        <f t="shared" si="8"/>
        <v>40.86242299794661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</row>
    <row r="13" spans="1:141" s="58" customFormat="1" ht="15">
      <c r="A13" s="59" t="s">
        <v>32</v>
      </c>
      <c r="B13" s="52">
        <v>64</v>
      </c>
      <c r="C13" s="53">
        <f t="shared" si="2"/>
        <v>64</v>
      </c>
      <c r="D13" s="52">
        <v>27</v>
      </c>
      <c r="E13" s="53">
        <f t="shared" si="3"/>
        <v>54</v>
      </c>
      <c r="F13" s="52">
        <v>33</v>
      </c>
      <c r="G13" s="53">
        <f t="shared" si="4"/>
        <v>37.07865168539326</v>
      </c>
      <c r="H13" s="52">
        <v>170</v>
      </c>
      <c r="I13" s="53">
        <f t="shared" si="5"/>
        <v>42.71356783919598</v>
      </c>
      <c r="J13" s="54">
        <v>68</v>
      </c>
      <c r="K13" s="55">
        <f t="shared" si="6"/>
        <v>68</v>
      </c>
      <c r="L13" s="33">
        <f t="shared" si="0"/>
        <v>159</v>
      </c>
      <c r="M13" s="56">
        <f t="shared" si="7"/>
        <v>63.6</v>
      </c>
      <c r="N13" s="28">
        <f t="shared" si="1"/>
        <v>203</v>
      </c>
      <c r="O13" s="57">
        <f t="shared" si="8"/>
        <v>41.68377823408624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</row>
    <row r="14" spans="1:141" s="58" customFormat="1" ht="15">
      <c r="A14" s="59" t="s">
        <v>50</v>
      </c>
      <c r="B14" s="60">
        <v>59</v>
      </c>
      <c r="C14" s="53">
        <f t="shared" si="2"/>
        <v>59</v>
      </c>
      <c r="D14" s="60">
        <v>32</v>
      </c>
      <c r="E14" s="53">
        <f t="shared" si="3"/>
        <v>64</v>
      </c>
      <c r="F14" s="60">
        <v>35</v>
      </c>
      <c r="G14" s="53">
        <f t="shared" si="4"/>
        <v>39.325842696629216</v>
      </c>
      <c r="H14" s="60">
        <v>160</v>
      </c>
      <c r="I14" s="53">
        <f t="shared" si="5"/>
        <v>40.20100502512563</v>
      </c>
      <c r="J14" s="54">
        <v>67</v>
      </c>
      <c r="K14" s="55">
        <f t="shared" si="6"/>
        <v>67</v>
      </c>
      <c r="L14" s="33">
        <f t="shared" si="0"/>
        <v>158</v>
      </c>
      <c r="M14" s="56">
        <f t="shared" si="7"/>
        <v>63.2</v>
      </c>
      <c r="N14" s="28">
        <f t="shared" si="1"/>
        <v>195</v>
      </c>
      <c r="O14" s="57">
        <f t="shared" si="8"/>
        <v>40.04106776180698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5" s="29" customFormat="1" ht="15">
      <c r="A15" s="59" t="s">
        <v>115</v>
      </c>
      <c r="B15" s="60">
        <v>60</v>
      </c>
      <c r="C15" s="53">
        <f t="shared" si="2"/>
        <v>60</v>
      </c>
      <c r="D15" s="60">
        <v>31</v>
      </c>
      <c r="E15" s="53">
        <f t="shared" si="3"/>
        <v>62</v>
      </c>
      <c r="F15" s="60">
        <v>33</v>
      </c>
      <c r="G15" s="53">
        <f t="shared" si="4"/>
        <v>37.07865168539326</v>
      </c>
      <c r="H15" s="60">
        <v>144</v>
      </c>
      <c r="I15" s="53">
        <f t="shared" si="5"/>
        <v>36.18090452261306</v>
      </c>
      <c r="J15" s="54">
        <v>67</v>
      </c>
      <c r="K15" s="55">
        <f t="shared" si="6"/>
        <v>67</v>
      </c>
      <c r="L15" s="33">
        <f t="shared" si="0"/>
        <v>158</v>
      </c>
      <c r="M15" s="56">
        <f t="shared" si="7"/>
        <v>63.2</v>
      </c>
      <c r="N15" s="28">
        <f t="shared" si="1"/>
        <v>177</v>
      </c>
      <c r="O15" s="57">
        <f t="shared" si="8"/>
        <v>36.34496919917864</v>
      </c>
    </row>
    <row r="16" spans="1:141" s="58" customFormat="1" ht="15">
      <c r="A16" s="59" t="s">
        <v>116</v>
      </c>
      <c r="B16" s="60">
        <v>66</v>
      </c>
      <c r="C16" s="53">
        <f t="shared" si="2"/>
        <v>66</v>
      </c>
      <c r="D16" s="60">
        <v>23</v>
      </c>
      <c r="E16" s="53">
        <f t="shared" si="3"/>
        <v>46</v>
      </c>
      <c r="F16" s="60">
        <v>33</v>
      </c>
      <c r="G16" s="53">
        <f t="shared" si="4"/>
        <v>37.07865168539326</v>
      </c>
      <c r="H16" s="60">
        <v>157</v>
      </c>
      <c r="I16" s="53">
        <f t="shared" si="5"/>
        <v>39.447236180904525</v>
      </c>
      <c r="J16" s="54">
        <v>68</v>
      </c>
      <c r="K16" s="55">
        <f t="shared" si="6"/>
        <v>68</v>
      </c>
      <c r="L16" s="33">
        <f t="shared" si="0"/>
        <v>157</v>
      </c>
      <c r="M16" s="56">
        <f t="shared" si="7"/>
        <v>62.8</v>
      </c>
      <c r="N16" s="28">
        <f t="shared" si="1"/>
        <v>190</v>
      </c>
      <c r="O16" s="57">
        <f t="shared" si="8"/>
        <v>39.01437371663244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</row>
    <row r="17" spans="1:141" ht="15">
      <c r="A17" s="59" t="s">
        <v>62</v>
      </c>
      <c r="B17" s="60">
        <v>62</v>
      </c>
      <c r="C17" s="53">
        <f t="shared" si="2"/>
        <v>62</v>
      </c>
      <c r="D17" s="60">
        <v>29</v>
      </c>
      <c r="E17" s="53">
        <f t="shared" si="3"/>
        <v>58</v>
      </c>
      <c r="F17" s="60">
        <v>26</v>
      </c>
      <c r="G17" s="53">
        <f t="shared" si="4"/>
        <v>29.213483146067414</v>
      </c>
      <c r="H17" s="60">
        <v>149</v>
      </c>
      <c r="I17" s="53">
        <f t="shared" si="5"/>
        <v>37.437185929648244</v>
      </c>
      <c r="J17" s="54">
        <v>66</v>
      </c>
      <c r="K17" s="55">
        <f t="shared" si="6"/>
        <v>66</v>
      </c>
      <c r="L17" s="33">
        <f t="shared" si="0"/>
        <v>157</v>
      </c>
      <c r="M17" s="56">
        <f t="shared" si="7"/>
        <v>62.8</v>
      </c>
      <c r="N17" s="28">
        <f t="shared" si="1"/>
        <v>175</v>
      </c>
      <c r="O17" s="57">
        <f t="shared" si="8"/>
        <v>35.93429158110883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</row>
    <row r="18" spans="1:141" s="58" customFormat="1" ht="15">
      <c r="A18" s="59" t="s">
        <v>57</v>
      </c>
      <c r="B18" s="60">
        <v>54</v>
      </c>
      <c r="C18" s="53">
        <f t="shared" si="2"/>
        <v>54</v>
      </c>
      <c r="D18" s="60">
        <v>31</v>
      </c>
      <c r="E18" s="53">
        <f t="shared" si="3"/>
        <v>62</v>
      </c>
      <c r="F18" s="60">
        <v>38</v>
      </c>
      <c r="G18" s="53">
        <f t="shared" si="4"/>
        <v>42.69662921348315</v>
      </c>
      <c r="H18" s="60">
        <v>151</v>
      </c>
      <c r="I18" s="53">
        <f t="shared" si="5"/>
        <v>37.93969849246231</v>
      </c>
      <c r="J18" s="54">
        <v>70</v>
      </c>
      <c r="K18" s="55">
        <f t="shared" si="6"/>
        <v>70</v>
      </c>
      <c r="L18" s="33">
        <f t="shared" si="0"/>
        <v>155</v>
      </c>
      <c r="M18" s="56">
        <f t="shared" si="7"/>
        <v>62</v>
      </c>
      <c r="N18" s="28">
        <f t="shared" si="1"/>
        <v>189</v>
      </c>
      <c r="O18" s="57">
        <f t="shared" si="8"/>
        <v>38.809034907597535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</row>
    <row r="19" spans="1:141" s="58" customFormat="1" ht="15">
      <c r="A19" s="59" t="s">
        <v>55</v>
      </c>
      <c r="B19" s="60">
        <v>59</v>
      </c>
      <c r="C19" s="53">
        <f t="shared" si="2"/>
        <v>59</v>
      </c>
      <c r="D19" s="60">
        <v>21</v>
      </c>
      <c r="E19" s="53">
        <f t="shared" si="3"/>
        <v>42</v>
      </c>
      <c r="F19" s="60">
        <v>38</v>
      </c>
      <c r="G19" s="53">
        <f t="shared" si="4"/>
        <v>42.69662921348315</v>
      </c>
      <c r="H19" s="60">
        <v>149</v>
      </c>
      <c r="I19" s="53">
        <f t="shared" si="5"/>
        <v>37.437185929648244</v>
      </c>
      <c r="J19" s="54">
        <v>75</v>
      </c>
      <c r="K19" s="55">
        <f t="shared" si="6"/>
        <v>75</v>
      </c>
      <c r="L19" s="33">
        <f t="shared" si="0"/>
        <v>155</v>
      </c>
      <c r="M19" s="56">
        <f t="shared" si="7"/>
        <v>62</v>
      </c>
      <c r="N19" s="28">
        <f t="shared" si="1"/>
        <v>187</v>
      </c>
      <c r="O19" s="57">
        <f t="shared" si="8"/>
        <v>38.39835728952772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</row>
    <row r="20" spans="1:141" s="58" customFormat="1" ht="15">
      <c r="A20" s="59" t="s">
        <v>33</v>
      </c>
      <c r="B20" s="60">
        <v>59</v>
      </c>
      <c r="C20" s="53">
        <f t="shared" si="2"/>
        <v>59</v>
      </c>
      <c r="D20" s="60">
        <v>29</v>
      </c>
      <c r="E20" s="53">
        <f t="shared" si="3"/>
        <v>58</v>
      </c>
      <c r="F20" s="60">
        <v>29</v>
      </c>
      <c r="G20" s="53">
        <f t="shared" si="4"/>
        <v>32.58426966292135</v>
      </c>
      <c r="H20" s="60">
        <v>132</v>
      </c>
      <c r="I20" s="53">
        <f t="shared" si="5"/>
        <v>33.165829145728644</v>
      </c>
      <c r="J20" s="54">
        <v>67</v>
      </c>
      <c r="K20" s="55">
        <f t="shared" si="6"/>
        <v>67</v>
      </c>
      <c r="L20" s="33">
        <f t="shared" si="0"/>
        <v>155</v>
      </c>
      <c r="M20" s="56">
        <f t="shared" si="7"/>
        <v>62</v>
      </c>
      <c r="N20" s="28">
        <f t="shared" si="1"/>
        <v>161</v>
      </c>
      <c r="O20" s="57">
        <f t="shared" si="8"/>
        <v>33.059548254620125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</row>
    <row r="21" spans="1:141" s="58" customFormat="1" ht="15">
      <c r="A21" s="61" t="s">
        <v>61</v>
      </c>
      <c r="B21" s="60">
        <v>60</v>
      </c>
      <c r="C21" s="53">
        <f t="shared" si="2"/>
        <v>60</v>
      </c>
      <c r="D21" s="60">
        <v>24</v>
      </c>
      <c r="E21" s="53">
        <f t="shared" si="3"/>
        <v>48</v>
      </c>
      <c r="F21" s="60">
        <v>31</v>
      </c>
      <c r="G21" s="53">
        <f t="shared" si="4"/>
        <v>34.831460674157306</v>
      </c>
      <c r="H21" s="60">
        <v>129</v>
      </c>
      <c r="I21" s="53">
        <f t="shared" si="5"/>
        <v>32.41206030150754</v>
      </c>
      <c r="J21" s="54">
        <v>63</v>
      </c>
      <c r="K21" s="55">
        <f t="shared" si="6"/>
        <v>63</v>
      </c>
      <c r="L21" s="33">
        <f t="shared" si="0"/>
        <v>147</v>
      </c>
      <c r="M21" s="56">
        <f t="shared" si="7"/>
        <v>58.8</v>
      </c>
      <c r="N21" s="28">
        <f t="shared" si="1"/>
        <v>160</v>
      </c>
      <c r="O21" s="57">
        <f t="shared" si="8"/>
        <v>32.85420944558521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</row>
    <row r="22" spans="1:15" s="29" customFormat="1" ht="15">
      <c r="A22" s="59" t="s">
        <v>41</v>
      </c>
      <c r="B22" s="60">
        <v>57</v>
      </c>
      <c r="C22" s="53">
        <f t="shared" si="2"/>
        <v>57</v>
      </c>
      <c r="D22" s="60">
        <v>24</v>
      </c>
      <c r="E22" s="53">
        <f t="shared" si="3"/>
        <v>48</v>
      </c>
      <c r="F22" s="60">
        <v>27</v>
      </c>
      <c r="G22" s="53">
        <f t="shared" si="4"/>
        <v>30.337078651685392</v>
      </c>
      <c r="H22" s="60">
        <v>144</v>
      </c>
      <c r="I22" s="53">
        <f t="shared" si="5"/>
        <v>36.18090452261306</v>
      </c>
      <c r="J22" s="54">
        <v>63</v>
      </c>
      <c r="K22" s="55">
        <f t="shared" si="6"/>
        <v>63</v>
      </c>
      <c r="L22" s="33">
        <f t="shared" si="0"/>
        <v>144</v>
      </c>
      <c r="M22" s="56">
        <f t="shared" si="7"/>
        <v>57.6</v>
      </c>
      <c r="N22" s="28">
        <f t="shared" si="1"/>
        <v>171</v>
      </c>
      <c r="O22" s="57">
        <f t="shared" si="8"/>
        <v>35.1129363449692</v>
      </c>
    </row>
    <row r="23" spans="1:141" ht="15">
      <c r="A23" s="62" t="s">
        <v>117</v>
      </c>
      <c r="B23" s="63">
        <v>57</v>
      </c>
      <c r="C23" s="53">
        <f t="shared" si="2"/>
        <v>57</v>
      </c>
      <c r="D23" s="63">
        <v>29</v>
      </c>
      <c r="E23" s="53">
        <f t="shared" si="3"/>
        <v>58</v>
      </c>
      <c r="F23" s="63">
        <v>51</v>
      </c>
      <c r="G23" s="53">
        <f t="shared" si="4"/>
        <v>57.30337078651685</v>
      </c>
      <c r="H23" s="63">
        <v>259</v>
      </c>
      <c r="I23" s="53">
        <f t="shared" si="5"/>
        <v>65.07537688442211</v>
      </c>
      <c r="J23" s="64">
        <v>33</v>
      </c>
      <c r="K23" s="55">
        <f t="shared" si="6"/>
        <v>33</v>
      </c>
      <c r="L23" s="33">
        <f t="shared" si="0"/>
        <v>119</v>
      </c>
      <c r="M23" s="56">
        <f t="shared" si="7"/>
        <v>47.6</v>
      </c>
      <c r="N23" s="28">
        <f t="shared" si="1"/>
        <v>310</v>
      </c>
      <c r="O23" s="57">
        <f t="shared" si="8"/>
        <v>63.65503080082136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</row>
    <row r="24" spans="1:141" s="58" customFormat="1" ht="15">
      <c r="A24" s="62" t="s">
        <v>24</v>
      </c>
      <c r="B24" s="63">
        <v>51</v>
      </c>
      <c r="C24" s="53">
        <f t="shared" si="2"/>
        <v>51</v>
      </c>
      <c r="D24" s="63">
        <v>27</v>
      </c>
      <c r="E24" s="53">
        <f t="shared" si="3"/>
        <v>54</v>
      </c>
      <c r="F24" s="63">
        <v>33</v>
      </c>
      <c r="G24" s="53">
        <f t="shared" si="4"/>
        <v>37.07865168539326</v>
      </c>
      <c r="H24" s="63">
        <v>144</v>
      </c>
      <c r="I24" s="53">
        <f t="shared" si="5"/>
        <v>36.18090452261306</v>
      </c>
      <c r="J24" s="64">
        <v>23</v>
      </c>
      <c r="K24" s="55">
        <f t="shared" si="6"/>
        <v>23</v>
      </c>
      <c r="L24" s="33">
        <f t="shared" si="0"/>
        <v>101</v>
      </c>
      <c r="M24" s="56">
        <f t="shared" si="7"/>
        <v>40.4</v>
      </c>
      <c r="N24" s="28">
        <f t="shared" si="1"/>
        <v>177</v>
      </c>
      <c r="O24" s="57">
        <f t="shared" si="8"/>
        <v>36.34496919917864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</row>
    <row r="25" spans="1:141" s="58" customFormat="1" ht="15">
      <c r="A25" s="62" t="s">
        <v>26</v>
      </c>
      <c r="B25" s="63">
        <v>48</v>
      </c>
      <c r="C25" s="53">
        <f t="shared" si="2"/>
        <v>48</v>
      </c>
      <c r="D25" s="63">
        <v>29</v>
      </c>
      <c r="E25" s="53">
        <f t="shared" si="3"/>
        <v>58</v>
      </c>
      <c r="F25" s="63">
        <v>23</v>
      </c>
      <c r="G25" s="53">
        <f t="shared" si="4"/>
        <v>25.84269662921348</v>
      </c>
      <c r="H25" s="63">
        <v>123</v>
      </c>
      <c r="I25" s="53">
        <f t="shared" si="5"/>
        <v>30.90452261306533</v>
      </c>
      <c r="J25" s="64">
        <v>23</v>
      </c>
      <c r="K25" s="55">
        <f t="shared" si="6"/>
        <v>23</v>
      </c>
      <c r="L25" s="33">
        <f t="shared" si="0"/>
        <v>100</v>
      </c>
      <c r="M25" s="56">
        <f t="shared" si="7"/>
        <v>40</v>
      </c>
      <c r="N25" s="28">
        <f t="shared" si="1"/>
        <v>146</v>
      </c>
      <c r="O25" s="57">
        <f t="shared" si="8"/>
        <v>29.97946611909651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</row>
    <row r="26" spans="1:141" ht="15">
      <c r="A26" s="65" t="s">
        <v>40</v>
      </c>
      <c r="B26" s="60">
        <v>48</v>
      </c>
      <c r="C26" s="53">
        <f t="shared" si="2"/>
        <v>48</v>
      </c>
      <c r="D26" s="60">
        <v>21</v>
      </c>
      <c r="E26" s="53">
        <f t="shared" si="3"/>
        <v>42</v>
      </c>
      <c r="F26" s="60">
        <v>19</v>
      </c>
      <c r="G26" s="53">
        <f t="shared" si="4"/>
        <v>21.348314606741575</v>
      </c>
      <c r="H26" s="60">
        <v>95</v>
      </c>
      <c r="I26" s="53">
        <f t="shared" si="5"/>
        <v>23.86934673366834</v>
      </c>
      <c r="J26" s="54">
        <v>29</v>
      </c>
      <c r="K26" s="55">
        <f t="shared" si="6"/>
        <v>29</v>
      </c>
      <c r="L26" s="33">
        <f t="shared" si="0"/>
        <v>98</v>
      </c>
      <c r="M26" s="56">
        <f t="shared" si="7"/>
        <v>39.2</v>
      </c>
      <c r="N26" s="28">
        <f t="shared" si="1"/>
        <v>114</v>
      </c>
      <c r="O26" s="57">
        <f t="shared" si="8"/>
        <v>23.408624229979466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</row>
    <row r="27" spans="1:141" ht="15">
      <c r="A27" s="62" t="s">
        <v>16</v>
      </c>
      <c r="B27" s="63">
        <v>39</v>
      </c>
      <c r="C27" s="53">
        <f t="shared" si="2"/>
        <v>39</v>
      </c>
      <c r="D27" s="63">
        <v>27</v>
      </c>
      <c r="E27" s="53">
        <f t="shared" si="3"/>
        <v>54</v>
      </c>
      <c r="F27" s="63">
        <v>49</v>
      </c>
      <c r="G27" s="53">
        <f t="shared" si="4"/>
        <v>55.056179775280896</v>
      </c>
      <c r="H27" s="63">
        <v>233</v>
      </c>
      <c r="I27" s="53">
        <f t="shared" si="5"/>
        <v>58.54271356783919</v>
      </c>
      <c r="J27" s="64">
        <v>30</v>
      </c>
      <c r="K27" s="55">
        <f t="shared" si="6"/>
        <v>30</v>
      </c>
      <c r="L27" s="33">
        <f t="shared" si="0"/>
        <v>96</v>
      </c>
      <c r="M27" s="56">
        <f t="shared" si="7"/>
        <v>38.4</v>
      </c>
      <c r="N27" s="28">
        <f t="shared" si="1"/>
        <v>282</v>
      </c>
      <c r="O27" s="57">
        <f t="shared" si="8"/>
        <v>57.90554414784394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</row>
    <row r="28" spans="1:141" ht="15">
      <c r="A28" s="62" t="s">
        <v>118</v>
      </c>
      <c r="B28" s="63">
        <v>47</v>
      </c>
      <c r="C28" s="53">
        <f t="shared" si="2"/>
        <v>47</v>
      </c>
      <c r="D28" s="63">
        <v>26</v>
      </c>
      <c r="E28" s="53">
        <f t="shared" si="3"/>
        <v>52</v>
      </c>
      <c r="F28" s="63">
        <v>31</v>
      </c>
      <c r="G28" s="53">
        <f t="shared" si="4"/>
        <v>34.831460674157306</v>
      </c>
      <c r="H28" s="63">
        <v>108</v>
      </c>
      <c r="I28" s="53">
        <f t="shared" si="5"/>
        <v>27.1356783919598</v>
      </c>
      <c r="J28" s="64">
        <v>21</v>
      </c>
      <c r="K28" s="55">
        <f t="shared" si="6"/>
        <v>21</v>
      </c>
      <c r="L28" s="33">
        <f t="shared" si="0"/>
        <v>94</v>
      </c>
      <c r="M28" s="56">
        <f t="shared" si="7"/>
        <v>37.6</v>
      </c>
      <c r="N28" s="28">
        <f t="shared" si="1"/>
        <v>139</v>
      </c>
      <c r="O28" s="57">
        <f t="shared" si="8"/>
        <v>28.542094455852155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</row>
    <row r="29" spans="1:141" ht="15">
      <c r="A29" s="62" t="s">
        <v>9</v>
      </c>
      <c r="B29" s="63">
        <v>41</v>
      </c>
      <c r="C29" s="53">
        <f t="shared" si="2"/>
        <v>41</v>
      </c>
      <c r="D29" s="63">
        <v>27</v>
      </c>
      <c r="E29" s="53">
        <f t="shared" si="3"/>
        <v>54</v>
      </c>
      <c r="F29" s="63">
        <v>18</v>
      </c>
      <c r="G29" s="53">
        <f t="shared" si="4"/>
        <v>20.224719101123597</v>
      </c>
      <c r="H29" s="63">
        <v>90</v>
      </c>
      <c r="I29" s="53">
        <f t="shared" si="5"/>
        <v>22.613065326633166</v>
      </c>
      <c r="J29" s="64">
        <v>24</v>
      </c>
      <c r="K29" s="55">
        <f t="shared" si="6"/>
        <v>24</v>
      </c>
      <c r="L29" s="33">
        <f t="shared" si="0"/>
        <v>92</v>
      </c>
      <c r="M29" s="56">
        <f t="shared" si="7"/>
        <v>36.8</v>
      </c>
      <c r="N29" s="28">
        <f t="shared" si="1"/>
        <v>108</v>
      </c>
      <c r="O29" s="57">
        <f t="shared" si="8"/>
        <v>22.17659137577002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</row>
    <row r="30" spans="1:141" ht="15">
      <c r="A30" s="65" t="s">
        <v>119</v>
      </c>
      <c r="B30" s="60">
        <v>30</v>
      </c>
      <c r="C30" s="53">
        <f t="shared" si="2"/>
        <v>30</v>
      </c>
      <c r="D30" s="60">
        <v>7</v>
      </c>
      <c r="E30" s="53">
        <f t="shared" si="3"/>
        <v>14</v>
      </c>
      <c r="F30" s="60">
        <v>25</v>
      </c>
      <c r="G30" s="53">
        <f t="shared" si="4"/>
        <v>28.089887640449437</v>
      </c>
      <c r="H30" s="60">
        <v>120</v>
      </c>
      <c r="I30" s="53">
        <f t="shared" si="5"/>
        <v>30.150753768844222</v>
      </c>
      <c r="J30" s="54">
        <v>54</v>
      </c>
      <c r="K30" s="55">
        <f t="shared" si="6"/>
        <v>54</v>
      </c>
      <c r="L30" s="33">
        <f t="shared" si="0"/>
        <v>91</v>
      </c>
      <c r="M30" s="56">
        <f t="shared" si="7"/>
        <v>36.4</v>
      </c>
      <c r="N30" s="28">
        <f t="shared" si="1"/>
        <v>145</v>
      </c>
      <c r="O30" s="57">
        <f t="shared" si="8"/>
        <v>29.7741273100616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</row>
    <row r="31" spans="1:141" ht="15">
      <c r="A31" s="65" t="s">
        <v>49</v>
      </c>
      <c r="B31" s="60">
        <v>33</v>
      </c>
      <c r="C31" s="53">
        <f t="shared" si="2"/>
        <v>33</v>
      </c>
      <c r="D31" s="60">
        <v>9</v>
      </c>
      <c r="E31" s="53">
        <f t="shared" si="3"/>
        <v>18</v>
      </c>
      <c r="F31" s="60">
        <v>21</v>
      </c>
      <c r="G31" s="53">
        <f t="shared" si="4"/>
        <v>23.59550561797753</v>
      </c>
      <c r="H31" s="60">
        <v>109</v>
      </c>
      <c r="I31" s="53">
        <f t="shared" si="5"/>
        <v>27.386934673366834</v>
      </c>
      <c r="J31" s="54">
        <v>49</v>
      </c>
      <c r="K31" s="55">
        <f t="shared" si="6"/>
        <v>49</v>
      </c>
      <c r="L31" s="33">
        <f t="shared" si="0"/>
        <v>91</v>
      </c>
      <c r="M31" s="56">
        <f t="shared" si="7"/>
        <v>36.4</v>
      </c>
      <c r="N31" s="28">
        <f t="shared" si="1"/>
        <v>130</v>
      </c>
      <c r="O31" s="57">
        <f t="shared" si="8"/>
        <v>26.694045174537987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</row>
    <row r="32" spans="1:15" s="29" customFormat="1" ht="15">
      <c r="A32" s="62" t="s">
        <v>120</v>
      </c>
      <c r="B32" s="63">
        <v>34</v>
      </c>
      <c r="C32" s="53">
        <f t="shared" si="2"/>
        <v>34</v>
      </c>
      <c r="D32" s="63">
        <v>23</v>
      </c>
      <c r="E32" s="53">
        <f t="shared" si="3"/>
        <v>46</v>
      </c>
      <c r="F32" s="63">
        <v>50</v>
      </c>
      <c r="G32" s="53">
        <f t="shared" si="4"/>
        <v>56.17977528089887</v>
      </c>
      <c r="H32" s="63">
        <v>240</v>
      </c>
      <c r="I32" s="53">
        <f t="shared" si="5"/>
        <v>60.301507537688444</v>
      </c>
      <c r="J32" s="64">
        <v>29</v>
      </c>
      <c r="K32" s="55">
        <f t="shared" si="6"/>
        <v>29</v>
      </c>
      <c r="L32" s="33">
        <f t="shared" si="0"/>
        <v>86</v>
      </c>
      <c r="M32" s="56">
        <f t="shared" si="7"/>
        <v>34.4</v>
      </c>
      <c r="N32" s="28">
        <f t="shared" si="1"/>
        <v>290</v>
      </c>
      <c r="O32" s="57">
        <f t="shared" si="8"/>
        <v>59.5482546201232</v>
      </c>
    </row>
    <row r="33" spans="1:141" ht="15">
      <c r="A33" s="65" t="s">
        <v>30</v>
      </c>
      <c r="B33" s="60">
        <v>32</v>
      </c>
      <c r="C33" s="53">
        <f t="shared" si="2"/>
        <v>32</v>
      </c>
      <c r="D33" s="60">
        <v>10</v>
      </c>
      <c r="E33" s="53">
        <f t="shared" si="3"/>
        <v>20</v>
      </c>
      <c r="F33" s="60">
        <v>25</v>
      </c>
      <c r="G33" s="53">
        <f t="shared" si="4"/>
        <v>28.089887640449437</v>
      </c>
      <c r="H33" s="60">
        <v>123</v>
      </c>
      <c r="I33" s="53">
        <f t="shared" si="5"/>
        <v>30.90452261306533</v>
      </c>
      <c r="J33" s="54">
        <v>44</v>
      </c>
      <c r="K33" s="55">
        <f t="shared" si="6"/>
        <v>44</v>
      </c>
      <c r="L33" s="33">
        <f t="shared" si="0"/>
        <v>86</v>
      </c>
      <c r="M33" s="56">
        <f t="shared" si="7"/>
        <v>34.4</v>
      </c>
      <c r="N33" s="28">
        <f t="shared" si="1"/>
        <v>148</v>
      </c>
      <c r="O33" s="57">
        <f t="shared" si="8"/>
        <v>30.390143737166323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</row>
    <row r="34" spans="1:141" ht="15">
      <c r="A34" s="62" t="s">
        <v>4</v>
      </c>
      <c r="B34" s="63">
        <v>37</v>
      </c>
      <c r="C34" s="53">
        <f t="shared" si="2"/>
        <v>37</v>
      </c>
      <c r="D34" s="63">
        <v>25</v>
      </c>
      <c r="E34" s="53">
        <f t="shared" si="3"/>
        <v>50</v>
      </c>
      <c r="F34" s="63">
        <v>14</v>
      </c>
      <c r="G34" s="53">
        <f t="shared" si="4"/>
        <v>15.730337078651685</v>
      </c>
      <c r="H34" s="63">
        <v>82</v>
      </c>
      <c r="I34" s="53">
        <f t="shared" si="5"/>
        <v>20.603015075376884</v>
      </c>
      <c r="J34" s="64">
        <v>21</v>
      </c>
      <c r="K34" s="55">
        <f t="shared" si="6"/>
        <v>21</v>
      </c>
      <c r="L34" s="33">
        <f t="shared" si="0"/>
        <v>83</v>
      </c>
      <c r="M34" s="56">
        <f t="shared" si="7"/>
        <v>33.2</v>
      </c>
      <c r="N34" s="28">
        <f t="shared" si="1"/>
        <v>96</v>
      </c>
      <c r="O34" s="57">
        <f t="shared" si="8"/>
        <v>19.71252566735113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</row>
    <row r="35" spans="1:141" s="58" customFormat="1" ht="15" customHeight="1">
      <c r="A35" s="65" t="s">
        <v>44</v>
      </c>
      <c r="B35" s="60">
        <v>31</v>
      </c>
      <c r="C35" s="53">
        <f t="shared" si="2"/>
        <v>31</v>
      </c>
      <c r="D35" s="60">
        <v>10</v>
      </c>
      <c r="E35" s="53">
        <f t="shared" si="3"/>
        <v>20</v>
      </c>
      <c r="F35" s="60">
        <v>24</v>
      </c>
      <c r="G35" s="53">
        <f t="shared" si="4"/>
        <v>26.96629213483146</v>
      </c>
      <c r="H35" s="60">
        <v>105</v>
      </c>
      <c r="I35" s="53">
        <f t="shared" si="5"/>
        <v>26.381909547738694</v>
      </c>
      <c r="J35" s="66">
        <v>40</v>
      </c>
      <c r="K35" s="55">
        <f t="shared" si="6"/>
        <v>40</v>
      </c>
      <c r="L35" s="33">
        <f t="shared" si="0"/>
        <v>81</v>
      </c>
      <c r="M35" s="56">
        <f t="shared" si="7"/>
        <v>32.4</v>
      </c>
      <c r="N35" s="28">
        <f t="shared" si="1"/>
        <v>129</v>
      </c>
      <c r="O35" s="57">
        <f t="shared" si="8"/>
        <v>26.48870636550308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</row>
    <row r="36" spans="1:141" s="58" customFormat="1" ht="15">
      <c r="A36" s="65" t="s">
        <v>121</v>
      </c>
      <c r="B36" s="60">
        <v>25</v>
      </c>
      <c r="C36" s="53">
        <f t="shared" si="2"/>
        <v>25</v>
      </c>
      <c r="D36" s="60">
        <v>9</v>
      </c>
      <c r="E36" s="53">
        <f t="shared" si="3"/>
        <v>18</v>
      </c>
      <c r="F36" s="60">
        <v>14</v>
      </c>
      <c r="G36" s="53">
        <f t="shared" si="4"/>
        <v>15.730337078651685</v>
      </c>
      <c r="H36" s="60">
        <v>126</v>
      </c>
      <c r="I36" s="53">
        <f t="shared" si="5"/>
        <v>31.65829145728643</v>
      </c>
      <c r="J36" s="54">
        <v>46</v>
      </c>
      <c r="K36" s="55">
        <f t="shared" si="6"/>
        <v>46</v>
      </c>
      <c r="L36" s="33">
        <f t="shared" si="0"/>
        <v>80</v>
      </c>
      <c r="M36" s="56">
        <f t="shared" si="7"/>
        <v>32</v>
      </c>
      <c r="N36" s="28">
        <f t="shared" si="1"/>
        <v>140</v>
      </c>
      <c r="O36" s="57">
        <f t="shared" si="8"/>
        <v>28.747433264887064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</row>
    <row r="37" spans="1:141" s="58" customFormat="1" ht="15">
      <c r="A37" s="65" t="s">
        <v>47</v>
      </c>
      <c r="B37" s="60">
        <v>26</v>
      </c>
      <c r="C37" s="53">
        <f t="shared" si="2"/>
        <v>26</v>
      </c>
      <c r="D37" s="60">
        <v>11</v>
      </c>
      <c r="E37" s="53">
        <f t="shared" si="3"/>
        <v>22</v>
      </c>
      <c r="F37" s="60">
        <v>20</v>
      </c>
      <c r="G37" s="53">
        <f t="shared" si="4"/>
        <v>22.471910112359552</v>
      </c>
      <c r="H37" s="60">
        <v>112</v>
      </c>
      <c r="I37" s="53">
        <f t="shared" si="5"/>
        <v>28.14070351758794</v>
      </c>
      <c r="J37" s="54">
        <v>42</v>
      </c>
      <c r="K37" s="55">
        <f t="shared" si="6"/>
        <v>42</v>
      </c>
      <c r="L37" s="33">
        <f t="shared" si="0"/>
        <v>79</v>
      </c>
      <c r="M37" s="56">
        <f t="shared" si="7"/>
        <v>31.6</v>
      </c>
      <c r="N37" s="28">
        <f t="shared" si="1"/>
        <v>132</v>
      </c>
      <c r="O37" s="57">
        <f t="shared" si="8"/>
        <v>27.104722792607802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</row>
    <row r="38" spans="1:141" s="58" customFormat="1" ht="15">
      <c r="A38" s="65" t="s">
        <v>122</v>
      </c>
      <c r="B38" s="60">
        <v>26</v>
      </c>
      <c r="C38" s="53">
        <f t="shared" si="2"/>
        <v>26</v>
      </c>
      <c r="D38" s="60">
        <v>10</v>
      </c>
      <c r="E38" s="53">
        <f t="shared" si="3"/>
        <v>20</v>
      </c>
      <c r="F38" s="60">
        <v>20</v>
      </c>
      <c r="G38" s="53">
        <f t="shared" si="4"/>
        <v>22.471910112359552</v>
      </c>
      <c r="H38" s="60">
        <v>97</v>
      </c>
      <c r="I38" s="53">
        <f t="shared" si="5"/>
        <v>24.371859296482413</v>
      </c>
      <c r="J38" s="54">
        <v>41</v>
      </c>
      <c r="K38" s="55">
        <f t="shared" si="6"/>
        <v>41</v>
      </c>
      <c r="L38" s="33">
        <f t="shared" si="0"/>
        <v>77</v>
      </c>
      <c r="M38" s="56">
        <f t="shared" si="7"/>
        <v>30.8</v>
      </c>
      <c r="N38" s="28">
        <f t="shared" si="1"/>
        <v>117</v>
      </c>
      <c r="O38" s="57">
        <f t="shared" si="8"/>
        <v>24.024640657084188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s="58" customFormat="1" ht="15">
      <c r="A39" s="62" t="s">
        <v>123</v>
      </c>
      <c r="B39" s="63">
        <v>33</v>
      </c>
      <c r="C39" s="53">
        <f t="shared" si="2"/>
        <v>33</v>
      </c>
      <c r="D39" s="63">
        <v>15</v>
      </c>
      <c r="E39" s="53">
        <f t="shared" si="3"/>
        <v>30</v>
      </c>
      <c r="F39" s="63">
        <v>41</v>
      </c>
      <c r="G39" s="53">
        <f t="shared" si="4"/>
        <v>46.06741573033708</v>
      </c>
      <c r="H39" s="63">
        <v>206</v>
      </c>
      <c r="I39" s="53">
        <f t="shared" si="5"/>
        <v>51.75879396984924</v>
      </c>
      <c r="J39" s="64">
        <v>25</v>
      </c>
      <c r="K39" s="55">
        <f t="shared" si="6"/>
        <v>25</v>
      </c>
      <c r="L39" s="33">
        <f t="shared" si="0"/>
        <v>73</v>
      </c>
      <c r="M39" s="56">
        <f t="shared" si="7"/>
        <v>29.2</v>
      </c>
      <c r="N39" s="28">
        <f t="shared" si="1"/>
        <v>247</v>
      </c>
      <c r="O39" s="57">
        <f t="shared" si="8"/>
        <v>50.718685831622174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</row>
    <row r="40" spans="1:141" ht="15">
      <c r="A40" s="62" t="s">
        <v>124</v>
      </c>
      <c r="B40" s="63">
        <v>31</v>
      </c>
      <c r="C40" s="53">
        <f t="shared" si="2"/>
        <v>31</v>
      </c>
      <c r="D40" s="63">
        <v>16</v>
      </c>
      <c r="E40" s="53">
        <f t="shared" si="3"/>
        <v>32</v>
      </c>
      <c r="F40" s="63">
        <v>40</v>
      </c>
      <c r="G40" s="53">
        <f t="shared" si="4"/>
        <v>44.943820224719104</v>
      </c>
      <c r="H40" s="63">
        <v>178</v>
      </c>
      <c r="I40" s="53">
        <f t="shared" si="5"/>
        <v>44.72361809045226</v>
      </c>
      <c r="J40" s="64">
        <v>24</v>
      </c>
      <c r="K40" s="55">
        <f t="shared" si="6"/>
        <v>24</v>
      </c>
      <c r="L40" s="33">
        <f t="shared" si="0"/>
        <v>71</v>
      </c>
      <c r="M40" s="56">
        <f t="shared" si="7"/>
        <v>28.4</v>
      </c>
      <c r="N40" s="28">
        <f t="shared" si="1"/>
        <v>218</v>
      </c>
      <c r="O40" s="57">
        <f t="shared" si="8"/>
        <v>44.76386036960986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</row>
    <row r="41" spans="1:141" s="58" customFormat="1" ht="15">
      <c r="A41" s="62" t="s">
        <v>125</v>
      </c>
      <c r="B41" s="63">
        <v>28</v>
      </c>
      <c r="C41" s="53">
        <f t="shared" si="2"/>
        <v>28</v>
      </c>
      <c r="D41" s="63">
        <v>19</v>
      </c>
      <c r="E41" s="53">
        <f t="shared" si="3"/>
        <v>38</v>
      </c>
      <c r="F41" s="63">
        <v>40</v>
      </c>
      <c r="G41" s="53">
        <f t="shared" si="4"/>
        <v>44.943820224719104</v>
      </c>
      <c r="H41" s="63">
        <v>182</v>
      </c>
      <c r="I41" s="53">
        <f t="shared" si="5"/>
        <v>45.7286432160804</v>
      </c>
      <c r="J41" s="64">
        <v>23</v>
      </c>
      <c r="K41" s="55">
        <f t="shared" si="6"/>
        <v>23</v>
      </c>
      <c r="L41" s="33">
        <f t="shared" si="0"/>
        <v>70</v>
      </c>
      <c r="M41" s="56">
        <f t="shared" si="7"/>
        <v>28</v>
      </c>
      <c r="N41" s="28">
        <f t="shared" si="1"/>
        <v>222</v>
      </c>
      <c r="O41" s="57">
        <f t="shared" si="8"/>
        <v>45.58521560574949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</row>
    <row r="42" spans="1:141" ht="15">
      <c r="A42" s="65" t="s">
        <v>37</v>
      </c>
      <c r="B42" s="60">
        <v>22</v>
      </c>
      <c r="C42" s="53">
        <f t="shared" si="2"/>
        <v>22</v>
      </c>
      <c r="D42" s="60">
        <v>7</v>
      </c>
      <c r="E42" s="53">
        <f t="shared" si="3"/>
        <v>14</v>
      </c>
      <c r="F42" s="60">
        <v>22</v>
      </c>
      <c r="G42" s="53">
        <f t="shared" si="4"/>
        <v>24.719101123595507</v>
      </c>
      <c r="H42" s="60">
        <v>106</v>
      </c>
      <c r="I42" s="53">
        <f t="shared" si="5"/>
        <v>26.633165829145728</v>
      </c>
      <c r="J42" s="54">
        <v>40</v>
      </c>
      <c r="K42" s="55">
        <f t="shared" si="6"/>
        <v>40</v>
      </c>
      <c r="L42" s="33">
        <f t="shared" si="0"/>
        <v>69</v>
      </c>
      <c r="M42" s="56">
        <f t="shared" si="7"/>
        <v>27.6</v>
      </c>
      <c r="N42" s="28">
        <f t="shared" si="1"/>
        <v>128</v>
      </c>
      <c r="O42" s="57">
        <f t="shared" si="8"/>
        <v>26.28336755646817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</row>
    <row r="43" spans="1:141" ht="15">
      <c r="A43" s="65" t="s">
        <v>31</v>
      </c>
      <c r="B43" s="60">
        <v>30</v>
      </c>
      <c r="C43" s="53">
        <f t="shared" si="2"/>
        <v>30</v>
      </c>
      <c r="D43" s="60">
        <v>16</v>
      </c>
      <c r="E43" s="53">
        <f t="shared" si="3"/>
        <v>32</v>
      </c>
      <c r="F43" s="60">
        <v>10</v>
      </c>
      <c r="G43" s="53">
        <f t="shared" si="4"/>
        <v>11.235955056179776</v>
      </c>
      <c r="H43" s="60">
        <v>80</v>
      </c>
      <c r="I43" s="53">
        <f t="shared" si="5"/>
        <v>20.100502512562816</v>
      </c>
      <c r="J43" s="54">
        <v>23</v>
      </c>
      <c r="K43" s="55">
        <f t="shared" si="6"/>
        <v>23</v>
      </c>
      <c r="L43" s="33">
        <f t="shared" si="0"/>
        <v>69</v>
      </c>
      <c r="M43" s="56">
        <f t="shared" si="7"/>
        <v>27.6</v>
      </c>
      <c r="N43" s="28">
        <f t="shared" si="1"/>
        <v>90</v>
      </c>
      <c r="O43" s="57">
        <f t="shared" si="8"/>
        <v>18.480492813141684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</row>
    <row r="44" spans="1:141" s="58" customFormat="1" ht="15">
      <c r="A44" s="62" t="s">
        <v>22</v>
      </c>
      <c r="B44" s="63">
        <v>27</v>
      </c>
      <c r="C44" s="53">
        <f t="shared" si="2"/>
        <v>27</v>
      </c>
      <c r="D44" s="63">
        <v>17</v>
      </c>
      <c r="E44" s="53">
        <f t="shared" si="3"/>
        <v>34</v>
      </c>
      <c r="F44" s="63">
        <v>39</v>
      </c>
      <c r="G44" s="53">
        <f t="shared" si="4"/>
        <v>43.82022471910113</v>
      </c>
      <c r="H44" s="63">
        <v>190</v>
      </c>
      <c r="I44" s="53">
        <f t="shared" si="5"/>
        <v>47.73869346733668</v>
      </c>
      <c r="J44" s="64">
        <v>20</v>
      </c>
      <c r="K44" s="55">
        <f t="shared" si="6"/>
        <v>20</v>
      </c>
      <c r="L44" s="33">
        <f t="shared" si="0"/>
        <v>64</v>
      </c>
      <c r="M44" s="56">
        <f t="shared" si="7"/>
        <v>25.6</v>
      </c>
      <c r="N44" s="28">
        <f t="shared" si="1"/>
        <v>229</v>
      </c>
      <c r="O44" s="57">
        <f t="shared" si="8"/>
        <v>47.02258726899384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</row>
    <row r="45" spans="1:141" ht="15">
      <c r="A45" s="62" t="s">
        <v>126</v>
      </c>
      <c r="B45" s="63">
        <v>21</v>
      </c>
      <c r="C45" s="53">
        <f t="shared" si="2"/>
        <v>21</v>
      </c>
      <c r="D45" s="63">
        <v>17</v>
      </c>
      <c r="E45" s="53">
        <f t="shared" si="3"/>
        <v>34</v>
      </c>
      <c r="F45" s="63">
        <v>18</v>
      </c>
      <c r="G45" s="53">
        <f t="shared" si="4"/>
        <v>20.224719101123597</v>
      </c>
      <c r="H45" s="63">
        <v>132</v>
      </c>
      <c r="I45" s="53">
        <f t="shared" si="5"/>
        <v>33.165829145728644</v>
      </c>
      <c r="J45" s="64">
        <v>24</v>
      </c>
      <c r="K45" s="55">
        <f t="shared" si="6"/>
        <v>24</v>
      </c>
      <c r="L45" s="33">
        <f t="shared" si="0"/>
        <v>62</v>
      </c>
      <c r="M45" s="56">
        <f t="shared" si="7"/>
        <v>24.8</v>
      </c>
      <c r="N45" s="28">
        <f t="shared" si="1"/>
        <v>150</v>
      </c>
      <c r="O45" s="57">
        <f t="shared" si="8"/>
        <v>30.80082135523614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</row>
    <row r="46" spans="1:141" ht="15">
      <c r="A46" s="62" t="s">
        <v>8</v>
      </c>
      <c r="B46" s="63">
        <v>27</v>
      </c>
      <c r="C46" s="53">
        <f t="shared" si="2"/>
        <v>27</v>
      </c>
      <c r="D46" s="63">
        <v>18</v>
      </c>
      <c r="E46" s="53">
        <f t="shared" si="3"/>
        <v>36</v>
      </c>
      <c r="F46" s="63">
        <v>35</v>
      </c>
      <c r="G46" s="53">
        <f t="shared" si="4"/>
        <v>39.325842696629216</v>
      </c>
      <c r="H46" s="63">
        <v>173</v>
      </c>
      <c r="I46" s="53">
        <f t="shared" si="5"/>
        <v>43.46733668341709</v>
      </c>
      <c r="J46" s="64">
        <v>16</v>
      </c>
      <c r="K46" s="55">
        <f t="shared" si="6"/>
        <v>16</v>
      </c>
      <c r="L46" s="33">
        <f t="shared" si="0"/>
        <v>61</v>
      </c>
      <c r="M46" s="56">
        <f t="shared" si="7"/>
        <v>24.4</v>
      </c>
      <c r="N46" s="28">
        <f t="shared" si="1"/>
        <v>208</v>
      </c>
      <c r="O46" s="57">
        <f t="shared" si="8"/>
        <v>42.71047227926078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</row>
    <row r="47" spans="1:141" ht="15">
      <c r="A47" s="62" t="s">
        <v>17</v>
      </c>
      <c r="B47" s="63">
        <v>31</v>
      </c>
      <c r="C47" s="53">
        <f t="shared" si="2"/>
        <v>31</v>
      </c>
      <c r="D47" s="63">
        <v>13</v>
      </c>
      <c r="E47" s="53">
        <f t="shared" si="3"/>
        <v>26</v>
      </c>
      <c r="F47" s="63">
        <v>37</v>
      </c>
      <c r="G47" s="53">
        <f t="shared" si="4"/>
        <v>41.57303370786517</v>
      </c>
      <c r="H47" s="63">
        <v>167</v>
      </c>
      <c r="I47" s="53">
        <f t="shared" si="5"/>
        <v>41.959798994974875</v>
      </c>
      <c r="J47" s="64">
        <v>17</v>
      </c>
      <c r="K47" s="55">
        <f t="shared" si="6"/>
        <v>17</v>
      </c>
      <c r="L47" s="33">
        <f t="shared" si="0"/>
        <v>61</v>
      </c>
      <c r="M47" s="56">
        <f t="shared" si="7"/>
        <v>24.4</v>
      </c>
      <c r="N47" s="28">
        <f t="shared" si="1"/>
        <v>204</v>
      </c>
      <c r="O47" s="57">
        <f t="shared" si="8"/>
        <v>41.889117043121146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</row>
    <row r="48" spans="1:141" ht="15">
      <c r="A48" s="62" t="s">
        <v>14</v>
      </c>
      <c r="B48" s="63">
        <v>29</v>
      </c>
      <c r="C48" s="53">
        <f t="shared" si="2"/>
        <v>29</v>
      </c>
      <c r="D48" s="63">
        <v>14</v>
      </c>
      <c r="E48" s="53">
        <f t="shared" si="3"/>
        <v>28</v>
      </c>
      <c r="F48" s="63">
        <v>38</v>
      </c>
      <c r="G48" s="53">
        <f t="shared" si="4"/>
        <v>42.69662921348315</v>
      </c>
      <c r="H48" s="63">
        <v>196</v>
      </c>
      <c r="I48" s="53">
        <f t="shared" si="5"/>
        <v>49.246231155778894</v>
      </c>
      <c r="J48" s="64">
        <v>16</v>
      </c>
      <c r="K48" s="55">
        <f t="shared" si="6"/>
        <v>16</v>
      </c>
      <c r="L48" s="33">
        <f t="shared" si="0"/>
        <v>59</v>
      </c>
      <c r="M48" s="56">
        <f t="shared" si="7"/>
        <v>23.6</v>
      </c>
      <c r="N48" s="28">
        <f t="shared" si="1"/>
        <v>234</v>
      </c>
      <c r="O48" s="57">
        <f t="shared" si="8"/>
        <v>48.049281314168375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</row>
    <row r="49" spans="1:141" ht="15">
      <c r="A49" s="62" t="s">
        <v>11</v>
      </c>
      <c r="B49" s="63">
        <v>21</v>
      </c>
      <c r="C49" s="53">
        <f t="shared" si="2"/>
        <v>21</v>
      </c>
      <c r="D49" s="63">
        <v>16</v>
      </c>
      <c r="E49" s="53">
        <f t="shared" si="3"/>
        <v>32</v>
      </c>
      <c r="F49" s="63">
        <v>35</v>
      </c>
      <c r="G49" s="53">
        <f t="shared" si="4"/>
        <v>39.325842696629216</v>
      </c>
      <c r="H49" s="63">
        <v>175</v>
      </c>
      <c r="I49" s="53">
        <f t="shared" si="5"/>
        <v>43.969849246231156</v>
      </c>
      <c r="J49" s="64">
        <v>18</v>
      </c>
      <c r="K49" s="55">
        <f t="shared" si="6"/>
        <v>18</v>
      </c>
      <c r="L49" s="33">
        <f t="shared" si="0"/>
        <v>55</v>
      </c>
      <c r="M49" s="56">
        <f t="shared" si="7"/>
        <v>22</v>
      </c>
      <c r="N49" s="28">
        <f t="shared" si="1"/>
        <v>210</v>
      </c>
      <c r="O49" s="57">
        <f t="shared" si="8"/>
        <v>43.121149897330596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</row>
    <row r="50" spans="1:141" ht="15">
      <c r="A50" s="62" t="s">
        <v>15</v>
      </c>
      <c r="B50" s="63">
        <v>24</v>
      </c>
      <c r="C50" s="53">
        <f t="shared" si="2"/>
        <v>24</v>
      </c>
      <c r="D50" s="63">
        <v>15</v>
      </c>
      <c r="E50" s="53">
        <f t="shared" si="3"/>
        <v>30</v>
      </c>
      <c r="F50" s="63">
        <v>35</v>
      </c>
      <c r="G50" s="53">
        <f t="shared" si="4"/>
        <v>39.325842696629216</v>
      </c>
      <c r="H50" s="63">
        <v>161</v>
      </c>
      <c r="I50" s="53">
        <f t="shared" si="5"/>
        <v>40.45226130653266</v>
      </c>
      <c r="J50" s="64">
        <v>16</v>
      </c>
      <c r="K50" s="55">
        <f t="shared" si="6"/>
        <v>16</v>
      </c>
      <c r="L50" s="33">
        <f t="shared" si="0"/>
        <v>55</v>
      </c>
      <c r="M50" s="56">
        <f t="shared" si="7"/>
        <v>22</v>
      </c>
      <c r="N50" s="28">
        <f t="shared" si="1"/>
        <v>196</v>
      </c>
      <c r="O50" s="57">
        <f t="shared" si="8"/>
        <v>40.24640657084189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</row>
    <row r="51" spans="1:141" s="58" customFormat="1" ht="15">
      <c r="A51" s="65" t="s">
        <v>42</v>
      </c>
      <c r="B51" s="60">
        <v>24</v>
      </c>
      <c r="C51" s="53">
        <f t="shared" si="2"/>
        <v>24</v>
      </c>
      <c r="D51" s="60">
        <v>14</v>
      </c>
      <c r="E51" s="53">
        <f t="shared" si="3"/>
        <v>28</v>
      </c>
      <c r="F51" s="60">
        <v>21</v>
      </c>
      <c r="G51" s="53">
        <f t="shared" si="4"/>
        <v>23.59550561797753</v>
      </c>
      <c r="H51" s="60">
        <v>119</v>
      </c>
      <c r="I51" s="53">
        <f t="shared" si="5"/>
        <v>29.899497487437184</v>
      </c>
      <c r="J51" s="54">
        <v>17</v>
      </c>
      <c r="K51" s="55">
        <f t="shared" si="6"/>
        <v>17</v>
      </c>
      <c r="L51" s="33">
        <f t="shared" si="0"/>
        <v>55</v>
      </c>
      <c r="M51" s="56">
        <f t="shared" si="7"/>
        <v>22</v>
      </c>
      <c r="N51" s="28">
        <f t="shared" si="1"/>
        <v>140</v>
      </c>
      <c r="O51" s="57">
        <f t="shared" si="8"/>
        <v>28.747433264887064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</row>
    <row r="52" spans="1:141" ht="15">
      <c r="A52" s="62" t="s">
        <v>127</v>
      </c>
      <c r="B52" s="63">
        <v>28</v>
      </c>
      <c r="C52" s="53">
        <f t="shared" si="2"/>
        <v>28</v>
      </c>
      <c r="D52" s="63">
        <v>12</v>
      </c>
      <c r="E52" s="53">
        <f t="shared" si="3"/>
        <v>24</v>
      </c>
      <c r="F52" s="63">
        <v>36</v>
      </c>
      <c r="G52" s="53">
        <f t="shared" si="4"/>
        <v>40.449438202247194</v>
      </c>
      <c r="H52" s="63">
        <v>172</v>
      </c>
      <c r="I52" s="53">
        <f t="shared" si="5"/>
        <v>43.21608040201005</v>
      </c>
      <c r="J52" s="64">
        <v>14</v>
      </c>
      <c r="K52" s="55">
        <f t="shared" si="6"/>
        <v>14</v>
      </c>
      <c r="L52" s="33">
        <f t="shared" si="0"/>
        <v>54</v>
      </c>
      <c r="M52" s="56">
        <f t="shared" si="7"/>
        <v>21.6</v>
      </c>
      <c r="N52" s="28">
        <f t="shared" si="1"/>
        <v>208</v>
      </c>
      <c r="O52" s="57">
        <f t="shared" si="8"/>
        <v>42.71047227926078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</row>
    <row r="53" spans="1:141" ht="15">
      <c r="A53" s="59" t="s">
        <v>6</v>
      </c>
      <c r="B53" s="52">
        <v>26</v>
      </c>
      <c r="C53" s="53">
        <f t="shared" si="2"/>
        <v>26</v>
      </c>
      <c r="D53" s="52">
        <v>10</v>
      </c>
      <c r="E53" s="53">
        <f t="shared" si="3"/>
        <v>20</v>
      </c>
      <c r="F53" s="52">
        <v>33</v>
      </c>
      <c r="G53" s="53">
        <f t="shared" si="4"/>
        <v>37.07865168539326</v>
      </c>
      <c r="H53" s="52">
        <v>148</v>
      </c>
      <c r="I53" s="53">
        <f t="shared" si="5"/>
        <v>37.185929648241206</v>
      </c>
      <c r="J53" s="54">
        <v>17</v>
      </c>
      <c r="K53" s="55">
        <f t="shared" si="6"/>
        <v>17</v>
      </c>
      <c r="L53" s="33">
        <f t="shared" si="0"/>
        <v>53</v>
      </c>
      <c r="M53" s="56">
        <f t="shared" si="7"/>
        <v>21.2</v>
      </c>
      <c r="N53" s="28">
        <f t="shared" si="1"/>
        <v>181</v>
      </c>
      <c r="O53" s="57">
        <f t="shared" si="8"/>
        <v>37.16632443531827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</row>
    <row r="54" spans="1:141" ht="15">
      <c r="A54" s="65" t="s">
        <v>64</v>
      </c>
      <c r="B54" s="60">
        <v>22</v>
      </c>
      <c r="C54" s="53">
        <f t="shared" si="2"/>
        <v>22</v>
      </c>
      <c r="D54" s="60">
        <v>10</v>
      </c>
      <c r="E54" s="53">
        <f t="shared" si="3"/>
        <v>20</v>
      </c>
      <c r="F54" s="60">
        <v>17</v>
      </c>
      <c r="G54" s="53">
        <f t="shared" si="4"/>
        <v>19.10112359550562</v>
      </c>
      <c r="H54" s="60">
        <v>91</v>
      </c>
      <c r="I54" s="53">
        <f t="shared" si="5"/>
        <v>22.8643216080402</v>
      </c>
      <c r="J54" s="54">
        <v>21</v>
      </c>
      <c r="K54" s="55">
        <f t="shared" si="6"/>
        <v>21</v>
      </c>
      <c r="L54" s="33">
        <f t="shared" si="0"/>
        <v>53</v>
      </c>
      <c r="M54" s="56">
        <f t="shared" si="7"/>
        <v>21.2</v>
      </c>
      <c r="N54" s="28">
        <f t="shared" si="1"/>
        <v>108</v>
      </c>
      <c r="O54" s="57">
        <f t="shared" si="8"/>
        <v>22.17659137577002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</row>
    <row r="55" spans="1:141" ht="15">
      <c r="A55" s="62" t="s">
        <v>128</v>
      </c>
      <c r="B55" s="63">
        <v>25</v>
      </c>
      <c r="C55" s="53">
        <f t="shared" si="2"/>
        <v>25</v>
      </c>
      <c r="D55" s="63">
        <v>10</v>
      </c>
      <c r="E55" s="53">
        <f t="shared" si="3"/>
        <v>20</v>
      </c>
      <c r="F55" s="63">
        <v>28</v>
      </c>
      <c r="G55" s="53">
        <f t="shared" si="4"/>
        <v>31.46067415730337</v>
      </c>
      <c r="H55" s="63">
        <v>144</v>
      </c>
      <c r="I55" s="53">
        <f t="shared" si="5"/>
        <v>36.18090452261306</v>
      </c>
      <c r="J55" s="64">
        <v>17</v>
      </c>
      <c r="K55" s="55">
        <f t="shared" si="6"/>
        <v>17</v>
      </c>
      <c r="L55" s="33">
        <f t="shared" si="0"/>
        <v>52</v>
      </c>
      <c r="M55" s="56">
        <f t="shared" si="7"/>
        <v>20.8</v>
      </c>
      <c r="N55" s="28">
        <f t="shared" si="1"/>
        <v>172</v>
      </c>
      <c r="O55" s="57">
        <f t="shared" si="8"/>
        <v>35.318275154004105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</row>
    <row r="56" spans="1:141" ht="15">
      <c r="A56" s="62" t="s">
        <v>10</v>
      </c>
      <c r="B56" s="63">
        <v>25</v>
      </c>
      <c r="C56" s="53">
        <f t="shared" si="2"/>
        <v>25</v>
      </c>
      <c r="D56" s="63">
        <v>16</v>
      </c>
      <c r="E56" s="53">
        <f t="shared" si="3"/>
        <v>32</v>
      </c>
      <c r="F56" s="63">
        <v>27</v>
      </c>
      <c r="G56" s="53">
        <f t="shared" si="4"/>
        <v>30.337078651685392</v>
      </c>
      <c r="H56" s="63">
        <v>140</v>
      </c>
      <c r="I56" s="53">
        <f t="shared" si="5"/>
        <v>35.175879396984925</v>
      </c>
      <c r="J56" s="64">
        <v>10</v>
      </c>
      <c r="K56" s="55">
        <f t="shared" si="6"/>
        <v>10</v>
      </c>
      <c r="L56" s="33">
        <f t="shared" si="0"/>
        <v>51</v>
      </c>
      <c r="M56" s="56">
        <f t="shared" si="7"/>
        <v>20.4</v>
      </c>
      <c r="N56" s="28">
        <f t="shared" si="1"/>
        <v>167</v>
      </c>
      <c r="O56" s="57">
        <f t="shared" si="8"/>
        <v>34.29158110882957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</row>
    <row r="57" spans="1:141" ht="15">
      <c r="A57" s="62" t="s">
        <v>25</v>
      </c>
      <c r="B57" s="63">
        <v>24</v>
      </c>
      <c r="C57" s="53">
        <f t="shared" si="2"/>
        <v>24</v>
      </c>
      <c r="D57" s="63">
        <v>13</v>
      </c>
      <c r="E57" s="53">
        <f t="shared" si="3"/>
        <v>26</v>
      </c>
      <c r="F57" s="63">
        <v>36</v>
      </c>
      <c r="G57" s="53">
        <f t="shared" si="4"/>
        <v>40.449438202247194</v>
      </c>
      <c r="H57" s="63">
        <v>133</v>
      </c>
      <c r="I57" s="53">
        <f t="shared" si="5"/>
        <v>33.41708542713568</v>
      </c>
      <c r="J57" s="64">
        <v>12</v>
      </c>
      <c r="K57" s="55">
        <f t="shared" si="6"/>
        <v>12</v>
      </c>
      <c r="L57" s="33">
        <f t="shared" si="0"/>
        <v>49</v>
      </c>
      <c r="M57" s="56">
        <f t="shared" si="7"/>
        <v>19.6</v>
      </c>
      <c r="N57" s="28">
        <f t="shared" si="1"/>
        <v>169</v>
      </c>
      <c r="O57" s="57">
        <f t="shared" si="8"/>
        <v>34.70225872689939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</row>
    <row r="58" spans="1:141" ht="15">
      <c r="A58" s="65" t="s">
        <v>38</v>
      </c>
      <c r="B58" s="60">
        <v>21</v>
      </c>
      <c r="C58" s="53">
        <f t="shared" si="2"/>
        <v>21</v>
      </c>
      <c r="D58" s="60">
        <v>7</v>
      </c>
      <c r="E58" s="53">
        <f t="shared" si="3"/>
        <v>14</v>
      </c>
      <c r="F58" s="60">
        <v>15</v>
      </c>
      <c r="G58" s="53">
        <f t="shared" si="4"/>
        <v>16.853932584269664</v>
      </c>
      <c r="H58" s="60">
        <v>116</v>
      </c>
      <c r="I58" s="53">
        <f t="shared" si="5"/>
        <v>29.14572864321608</v>
      </c>
      <c r="J58" s="54">
        <v>21</v>
      </c>
      <c r="K58" s="55">
        <f t="shared" si="6"/>
        <v>21</v>
      </c>
      <c r="L58" s="33">
        <f t="shared" si="0"/>
        <v>49</v>
      </c>
      <c r="M58" s="56">
        <f t="shared" si="7"/>
        <v>19.6</v>
      </c>
      <c r="N58" s="28">
        <f t="shared" si="1"/>
        <v>131</v>
      </c>
      <c r="O58" s="57">
        <f t="shared" si="8"/>
        <v>26.899383983572896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</row>
    <row r="59" spans="1:141" s="58" customFormat="1" ht="15">
      <c r="A59" s="62" t="s">
        <v>12</v>
      </c>
      <c r="B59" s="63">
        <v>21</v>
      </c>
      <c r="C59" s="53">
        <f t="shared" si="2"/>
        <v>21</v>
      </c>
      <c r="D59" s="63">
        <v>10</v>
      </c>
      <c r="E59" s="53">
        <f t="shared" si="3"/>
        <v>20</v>
      </c>
      <c r="F59" s="63">
        <v>35</v>
      </c>
      <c r="G59" s="53">
        <f t="shared" si="4"/>
        <v>39.325842696629216</v>
      </c>
      <c r="H59" s="63">
        <v>133</v>
      </c>
      <c r="I59" s="53">
        <f t="shared" si="5"/>
        <v>33.41708542713568</v>
      </c>
      <c r="J59" s="64">
        <v>17</v>
      </c>
      <c r="K59" s="55">
        <f t="shared" si="6"/>
        <v>17</v>
      </c>
      <c r="L59" s="33">
        <f t="shared" si="0"/>
        <v>48</v>
      </c>
      <c r="M59" s="56">
        <f t="shared" si="7"/>
        <v>19.2</v>
      </c>
      <c r="N59" s="28">
        <f t="shared" si="1"/>
        <v>168</v>
      </c>
      <c r="O59" s="57">
        <f t="shared" si="8"/>
        <v>34.496919917864474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</row>
    <row r="60" spans="1:141" ht="15">
      <c r="A60" s="65" t="s">
        <v>51</v>
      </c>
      <c r="B60" s="60">
        <v>18</v>
      </c>
      <c r="C60" s="53">
        <f t="shared" si="2"/>
        <v>18</v>
      </c>
      <c r="D60" s="60">
        <v>5</v>
      </c>
      <c r="E60" s="53">
        <f t="shared" si="3"/>
        <v>10</v>
      </c>
      <c r="F60" s="60">
        <v>16</v>
      </c>
      <c r="G60" s="53">
        <f t="shared" si="4"/>
        <v>17.97752808988764</v>
      </c>
      <c r="H60" s="60">
        <v>74</v>
      </c>
      <c r="I60" s="53">
        <f t="shared" si="5"/>
        <v>18.592964824120603</v>
      </c>
      <c r="J60" s="54">
        <v>22</v>
      </c>
      <c r="K60" s="55">
        <f t="shared" si="6"/>
        <v>22</v>
      </c>
      <c r="L60" s="33">
        <f t="shared" si="0"/>
        <v>45</v>
      </c>
      <c r="M60" s="56">
        <f t="shared" si="7"/>
        <v>18</v>
      </c>
      <c r="N60" s="28">
        <f t="shared" si="1"/>
        <v>90</v>
      </c>
      <c r="O60" s="57">
        <f t="shared" si="8"/>
        <v>18.480492813141684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</row>
    <row r="61" spans="1:15" s="29" customFormat="1" ht="15">
      <c r="A61" s="65" t="s">
        <v>53</v>
      </c>
      <c r="B61" s="60">
        <v>20</v>
      </c>
      <c r="C61" s="53">
        <f t="shared" si="2"/>
        <v>20</v>
      </c>
      <c r="D61" s="60">
        <v>6</v>
      </c>
      <c r="E61" s="53">
        <f t="shared" si="3"/>
        <v>12</v>
      </c>
      <c r="F61" s="60">
        <v>0</v>
      </c>
      <c r="G61" s="53">
        <f t="shared" si="4"/>
        <v>0</v>
      </c>
      <c r="H61" s="60">
        <v>32</v>
      </c>
      <c r="I61" s="53">
        <f t="shared" si="5"/>
        <v>8.040201005025125</v>
      </c>
      <c r="J61" s="54">
        <v>17</v>
      </c>
      <c r="K61" s="55">
        <f t="shared" si="6"/>
        <v>17</v>
      </c>
      <c r="L61" s="33">
        <f t="shared" si="0"/>
        <v>43</v>
      </c>
      <c r="M61" s="56">
        <f t="shared" si="7"/>
        <v>17.2</v>
      </c>
      <c r="N61" s="28">
        <f t="shared" si="1"/>
        <v>32</v>
      </c>
      <c r="O61" s="57">
        <f t="shared" si="8"/>
        <v>6.570841889117043</v>
      </c>
    </row>
    <row r="62" spans="1:15" ht="15">
      <c r="A62" s="65" t="s">
        <v>56</v>
      </c>
      <c r="B62" s="60">
        <v>18</v>
      </c>
      <c r="C62" s="53">
        <f t="shared" si="2"/>
        <v>18</v>
      </c>
      <c r="D62" s="60">
        <v>7</v>
      </c>
      <c r="E62" s="53">
        <f t="shared" si="3"/>
        <v>14</v>
      </c>
      <c r="F62" s="60">
        <v>13</v>
      </c>
      <c r="G62" s="53">
        <f t="shared" si="4"/>
        <v>14.606741573033707</v>
      </c>
      <c r="H62" s="60">
        <v>89</v>
      </c>
      <c r="I62" s="53">
        <f t="shared" si="5"/>
        <v>22.36180904522613</v>
      </c>
      <c r="J62" s="54">
        <v>16</v>
      </c>
      <c r="K62" s="55">
        <f t="shared" si="6"/>
        <v>16</v>
      </c>
      <c r="L62" s="33">
        <f t="shared" si="0"/>
        <v>41</v>
      </c>
      <c r="M62" s="56">
        <f t="shared" si="7"/>
        <v>16.4</v>
      </c>
      <c r="N62" s="28">
        <f t="shared" si="1"/>
        <v>102</v>
      </c>
      <c r="O62" s="57">
        <f t="shared" si="8"/>
        <v>20.944558521560573</v>
      </c>
    </row>
    <row r="63" spans="1:15" ht="15">
      <c r="A63" s="65" t="s">
        <v>36</v>
      </c>
      <c r="B63" s="60">
        <v>17</v>
      </c>
      <c r="C63" s="53">
        <f t="shared" si="2"/>
        <v>17</v>
      </c>
      <c r="D63" s="60">
        <v>9</v>
      </c>
      <c r="E63" s="53">
        <f t="shared" si="3"/>
        <v>18</v>
      </c>
      <c r="F63" s="60">
        <v>16</v>
      </c>
      <c r="G63" s="53">
        <f t="shared" si="4"/>
        <v>17.97752808988764</v>
      </c>
      <c r="H63" s="60">
        <v>71</v>
      </c>
      <c r="I63" s="53">
        <f t="shared" si="5"/>
        <v>17.839195979899497</v>
      </c>
      <c r="J63" s="54">
        <v>13</v>
      </c>
      <c r="K63" s="55">
        <f t="shared" si="6"/>
        <v>13</v>
      </c>
      <c r="L63" s="33">
        <f t="shared" si="0"/>
        <v>39</v>
      </c>
      <c r="M63" s="56">
        <f t="shared" si="7"/>
        <v>15.6</v>
      </c>
      <c r="N63" s="28">
        <f t="shared" si="1"/>
        <v>87</v>
      </c>
      <c r="O63" s="57">
        <f t="shared" si="8"/>
        <v>17.864476386036962</v>
      </c>
    </row>
    <row r="64" spans="1:15" ht="15">
      <c r="A64" s="65" t="s">
        <v>65</v>
      </c>
      <c r="B64" s="60">
        <v>18</v>
      </c>
      <c r="C64" s="53">
        <f t="shared" si="2"/>
        <v>18</v>
      </c>
      <c r="D64" s="60">
        <v>7</v>
      </c>
      <c r="E64" s="53">
        <f t="shared" si="3"/>
        <v>14</v>
      </c>
      <c r="F64" s="60">
        <v>6</v>
      </c>
      <c r="G64" s="53">
        <f t="shared" si="4"/>
        <v>6.741573033707865</v>
      </c>
      <c r="H64" s="60">
        <v>78</v>
      </c>
      <c r="I64" s="53">
        <f t="shared" si="5"/>
        <v>19.597989949748744</v>
      </c>
      <c r="J64" s="54">
        <v>14</v>
      </c>
      <c r="K64" s="55">
        <f t="shared" si="6"/>
        <v>14</v>
      </c>
      <c r="L64" s="33">
        <f t="shared" si="0"/>
        <v>39</v>
      </c>
      <c r="M64" s="56">
        <f t="shared" si="7"/>
        <v>15.6</v>
      </c>
      <c r="N64" s="28">
        <f t="shared" si="1"/>
        <v>84</v>
      </c>
      <c r="O64" s="57">
        <f t="shared" si="8"/>
        <v>17.248459958932237</v>
      </c>
    </row>
    <row r="65" spans="1:15" ht="15">
      <c r="A65" s="65" t="s">
        <v>46</v>
      </c>
      <c r="B65" s="60">
        <v>17</v>
      </c>
      <c r="C65" s="53">
        <f t="shared" si="2"/>
        <v>17</v>
      </c>
      <c r="D65" s="60">
        <v>7</v>
      </c>
      <c r="E65" s="53">
        <f t="shared" si="3"/>
        <v>14</v>
      </c>
      <c r="F65" s="60">
        <v>16</v>
      </c>
      <c r="G65" s="53">
        <f t="shared" si="4"/>
        <v>17.97752808988764</v>
      </c>
      <c r="H65" s="60">
        <v>95</v>
      </c>
      <c r="I65" s="53">
        <f t="shared" si="5"/>
        <v>23.86934673366834</v>
      </c>
      <c r="J65" s="54">
        <v>14</v>
      </c>
      <c r="K65" s="55">
        <f t="shared" si="6"/>
        <v>14</v>
      </c>
      <c r="L65" s="33">
        <f t="shared" si="0"/>
        <v>38</v>
      </c>
      <c r="M65" s="56">
        <f t="shared" si="7"/>
        <v>15.2</v>
      </c>
      <c r="N65" s="28">
        <f t="shared" si="1"/>
        <v>111</v>
      </c>
      <c r="O65" s="57">
        <f t="shared" si="8"/>
        <v>22.792607802874745</v>
      </c>
    </row>
    <row r="66" spans="1:15" ht="15">
      <c r="A66" s="65" t="s">
        <v>35</v>
      </c>
      <c r="B66" s="60">
        <v>18</v>
      </c>
      <c r="C66" s="53">
        <f t="shared" si="2"/>
        <v>18</v>
      </c>
      <c r="D66" s="60">
        <v>6</v>
      </c>
      <c r="E66" s="53">
        <f t="shared" si="3"/>
        <v>12</v>
      </c>
      <c r="F66" s="60">
        <v>14</v>
      </c>
      <c r="G66" s="53">
        <f t="shared" si="4"/>
        <v>15.730337078651685</v>
      </c>
      <c r="H66" s="60">
        <v>82</v>
      </c>
      <c r="I66" s="53">
        <f t="shared" si="5"/>
        <v>20.603015075376884</v>
      </c>
      <c r="J66" s="54">
        <v>11</v>
      </c>
      <c r="K66" s="55">
        <f t="shared" si="6"/>
        <v>11</v>
      </c>
      <c r="L66" s="33">
        <f t="shared" si="0"/>
        <v>35</v>
      </c>
      <c r="M66" s="56">
        <f t="shared" si="7"/>
        <v>14</v>
      </c>
      <c r="N66" s="28">
        <f t="shared" si="1"/>
        <v>96</v>
      </c>
      <c r="O66" s="57">
        <f t="shared" si="8"/>
        <v>19.71252566735113</v>
      </c>
    </row>
    <row r="67" spans="1:15" ht="15">
      <c r="A67" s="59" t="s">
        <v>129</v>
      </c>
      <c r="B67" s="52">
        <v>12</v>
      </c>
      <c r="C67" s="53">
        <f t="shared" si="2"/>
        <v>12</v>
      </c>
      <c r="D67" s="52">
        <v>5</v>
      </c>
      <c r="E67" s="53">
        <f t="shared" si="3"/>
        <v>10</v>
      </c>
      <c r="F67" s="52">
        <v>12</v>
      </c>
      <c r="G67" s="53">
        <f t="shared" si="4"/>
        <v>13.48314606741573</v>
      </c>
      <c r="H67" s="52">
        <v>106</v>
      </c>
      <c r="I67" s="53">
        <f t="shared" si="5"/>
        <v>26.633165829145728</v>
      </c>
      <c r="J67" s="54">
        <v>14</v>
      </c>
      <c r="K67" s="55">
        <f t="shared" si="6"/>
        <v>14</v>
      </c>
      <c r="L67" s="33">
        <f t="shared" si="0"/>
        <v>31</v>
      </c>
      <c r="M67" s="56">
        <f t="shared" si="7"/>
        <v>12.4</v>
      </c>
      <c r="N67" s="28">
        <f t="shared" si="1"/>
        <v>118</v>
      </c>
      <c r="O67" s="57">
        <f t="shared" si="8"/>
        <v>24.229979466119097</v>
      </c>
    </row>
    <row r="68" spans="1:15" ht="15.75" thickBot="1">
      <c r="A68" s="67" t="s">
        <v>34</v>
      </c>
      <c r="B68" s="68">
        <v>8</v>
      </c>
      <c r="C68" s="53">
        <f t="shared" si="2"/>
        <v>8</v>
      </c>
      <c r="D68" s="68">
        <v>5</v>
      </c>
      <c r="E68" s="53">
        <f t="shared" si="3"/>
        <v>10</v>
      </c>
      <c r="F68" s="68">
        <v>2</v>
      </c>
      <c r="G68" s="53">
        <f t="shared" si="4"/>
        <v>2.247191011235955</v>
      </c>
      <c r="H68" s="68">
        <v>70</v>
      </c>
      <c r="I68" s="53">
        <f t="shared" si="5"/>
        <v>17.587939698492463</v>
      </c>
      <c r="J68" s="69">
        <v>13</v>
      </c>
      <c r="K68" s="55">
        <f t="shared" si="6"/>
        <v>13</v>
      </c>
      <c r="L68" s="70">
        <f t="shared" si="0"/>
        <v>26</v>
      </c>
      <c r="M68" s="56">
        <f t="shared" si="7"/>
        <v>10.4</v>
      </c>
      <c r="N68" s="28">
        <f t="shared" si="1"/>
        <v>72</v>
      </c>
      <c r="O68" s="57">
        <f t="shared" si="8"/>
        <v>14.784394250513348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EN69"/>
  <sheetViews>
    <sheetView workbookViewId="0" topLeftCell="A61">
      <pane xSplit="1" topLeftCell="Q1" activePane="topRight" state="frozen"/>
      <selection pane="topLeft" activeCell="J6" sqref="J6"/>
      <selection pane="topRight" activeCell="Q68" sqref="Q68"/>
    </sheetView>
  </sheetViews>
  <sheetFormatPr defaultColWidth="11.59765625" defaultRowHeight="15"/>
  <cols>
    <col min="1" max="1" width="6.59765625" style="73" customWidth="1"/>
    <col min="2" max="2" width="38.59765625" style="73" customWidth="1"/>
    <col min="3" max="3" width="4.59765625" style="73" customWidth="1"/>
    <col min="4" max="12" width="6.59765625" style="73" customWidth="1"/>
    <col min="13" max="13" width="16.59765625" style="73" customWidth="1"/>
    <col min="14" max="14" width="12.59765625" style="73" customWidth="1"/>
    <col min="15" max="15" width="11.59765625" style="73" customWidth="1"/>
    <col min="16" max="16" width="17.59765625" style="73" customWidth="1"/>
    <col min="17" max="16384" width="11.59765625" style="73" customWidth="1"/>
  </cols>
  <sheetData>
    <row r="1" spans="2:144" ht="15">
      <c r="B1" s="74" t="s">
        <v>97</v>
      </c>
      <c r="C1" s="74" t="s">
        <v>98</v>
      </c>
      <c r="D1" s="75"/>
      <c r="E1" s="74" t="s">
        <v>98</v>
      </c>
      <c r="F1" s="75"/>
      <c r="G1" s="74" t="s">
        <v>99</v>
      </c>
      <c r="H1" s="75"/>
      <c r="I1" s="74" t="s">
        <v>99</v>
      </c>
      <c r="J1" s="75"/>
      <c r="K1" s="74" t="s">
        <v>98</v>
      </c>
      <c r="L1" s="75"/>
      <c r="M1" s="74" t="s">
        <v>130</v>
      </c>
      <c r="N1" s="76"/>
      <c r="O1" s="76"/>
      <c r="P1" s="74" t="s">
        <v>101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</row>
    <row r="2" spans="2:17" ht="15">
      <c r="B2" s="75"/>
      <c r="C2" s="74">
        <v>14</v>
      </c>
      <c r="D2" s="75"/>
      <c r="E2" s="74">
        <v>14</v>
      </c>
      <c r="F2" s="75"/>
      <c r="G2" s="74" t="s">
        <v>102</v>
      </c>
      <c r="H2" s="75"/>
      <c r="I2" s="74">
        <v>14</v>
      </c>
      <c r="J2" s="75"/>
      <c r="K2" s="77" t="s">
        <v>103</v>
      </c>
      <c r="M2" s="74" t="s">
        <v>104</v>
      </c>
      <c r="N2" s="78" t="s">
        <v>105</v>
      </c>
      <c r="P2" s="74" t="s">
        <v>106</v>
      </c>
      <c r="Q2" s="74" t="s">
        <v>107</v>
      </c>
    </row>
    <row r="3" spans="2:17" ht="15">
      <c r="B3" s="74" t="s">
        <v>2</v>
      </c>
      <c r="C3" s="74" t="s">
        <v>76</v>
      </c>
      <c r="D3" s="74" t="s">
        <v>76</v>
      </c>
      <c r="E3" s="74" t="s">
        <v>76</v>
      </c>
      <c r="F3" s="74" t="s">
        <v>76</v>
      </c>
      <c r="G3" s="74" t="s">
        <v>108</v>
      </c>
      <c r="H3" s="74" t="s">
        <v>108</v>
      </c>
      <c r="I3" s="74" t="s">
        <v>76</v>
      </c>
      <c r="J3" s="74" t="s">
        <v>76</v>
      </c>
      <c r="K3" s="74" t="s">
        <v>109</v>
      </c>
      <c r="L3" s="74" t="s">
        <v>109</v>
      </c>
      <c r="M3" s="75"/>
      <c r="P3" s="75"/>
      <c r="Q3" s="75"/>
    </row>
    <row r="4" spans="2:17" ht="15">
      <c r="B4" s="74" t="s">
        <v>3</v>
      </c>
      <c r="C4" s="79">
        <v>100</v>
      </c>
      <c r="D4" s="79">
        <v>100</v>
      </c>
      <c r="E4" s="79">
        <v>50</v>
      </c>
      <c r="F4" s="79">
        <v>50</v>
      </c>
      <c r="G4" s="79">
        <v>89</v>
      </c>
      <c r="H4" s="76"/>
      <c r="I4" s="79">
        <v>398</v>
      </c>
      <c r="J4" s="79">
        <v>398</v>
      </c>
      <c r="K4" s="79">
        <v>100</v>
      </c>
      <c r="L4" s="74">
        <v>100</v>
      </c>
      <c r="M4" s="74">
        <f>C4+E4+K4</f>
        <v>250</v>
      </c>
      <c r="P4" s="74">
        <f aca="true" t="shared" si="0" ref="P4:P35">G4+I4</f>
        <v>487</v>
      </c>
      <c r="Q4" s="75"/>
    </row>
    <row r="5" spans="2:17" ht="15">
      <c r="B5" s="74" t="s">
        <v>111</v>
      </c>
      <c r="D5" s="80" t="s">
        <v>112</v>
      </c>
      <c r="E5" s="81">
        <v>1</v>
      </c>
      <c r="F5" s="80" t="s">
        <v>112</v>
      </c>
      <c r="G5" s="82"/>
      <c r="H5" s="80" t="s">
        <v>112</v>
      </c>
      <c r="I5" s="81">
        <v>8</v>
      </c>
      <c r="J5" s="80" t="s">
        <v>112</v>
      </c>
      <c r="K5" s="81">
        <v>3</v>
      </c>
      <c r="L5" s="80" t="s">
        <v>112</v>
      </c>
      <c r="M5" s="76"/>
      <c r="N5" s="80" t="s">
        <v>112</v>
      </c>
      <c r="O5" s="82"/>
      <c r="P5" s="74">
        <f t="shared" si="0"/>
        <v>8</v>
      </c>
      <c r="Q5" s="74" t="s">
        <v>112</v>
      </c>
    </row>
    <row r="6" spans="2:17" ht="15">
      <c r="B6" s="74" t="s">
        <v>113</v>
      </c>
      <c r="I6" s="81">
        <v>5</v>
      </c>
      <c r="K6" s="81">
        <v>1</v>
      </c>
      <c r="M6" s="76"/>
      <c r="P6" s="74">
        <f t="shared" si="0"/>
        <v>5</v>
      </c>
      <c r="Q6" s="75"/>
    </row>
    <row r="7" spans="1:17" ht="15">
      <c r="A7" s="83">
        <v>1</v>
      </c>
      <c r="B7" s="84" t="s">
        <v>4</v>
      </c>
      <c r="C7" s="79">
        <v>37</v>
      </c>
      <c r="D7" s="85">
        <f aca="true" t="shared" si="1" ref="D7:D38">100*C7/100</f>
        <v>37</v>
      </c>
      <c r="E7" s="81">
        <v>25</v>
      </c>
      <c r="F7" s="85">
        <f aca="true" t="shared" si="2" ref="F7:F38">100*E7/50</f>
        <v>50</v>
      </c>
      <c r="G7" s="81">
        <v>14</v>
      </c>
      <c r="H7" s="85">
        <f aca="true" t="shared" si="3" ref="H7:H38">100*G7/89</f>
        <v>15.730337078651685</v>
      </c>
      <c r="I7" s="81">
        <v>82</v>
      </c>
      <c r="J7" s="85">
        <f aca="true" t="shared" si="4" ref="J7:J38">100*I7/398</f>
        <v>20.603015075376884</v>
      </c>
      <c r="K7" s="81">
        <v>21</v>
      </c>
      <c r="L7" s="85">
        <f aca="true" t="shared" si="5" ref="L7:L38">100*K7/100</f>
        <v>21</v>
      </c>
      <c r="M7" s="74">
        <f aca="true" t="shared" si="6" ref="M7:M38">C7+E7+K7</f>
        <v>83</v>
      </c>
      <c r="N7" s="85">
        <f aca="true" t="shared" si="7" ref="N7:N30">100*M7/250</f>
        <v>33.2</v>
      </c>
      <c r="P7" s="74">
        <f t="shared" si="0"/>
        <v>96</v>
      </c>
      <c r="Q7" s="87">
        <f aca="true" t="shared" si="8" ref="Q7:Q38">100*P7/487</f>
        <v>19.71252566735113</v>
      </c>
    </row>
    <row r="8" spans="1:17" ht="15">
      <c r="A8" s="83">
        <v>1</v>
      </c>
      <c r="B8" s="84" t="s">
        <v>5</v>
      </c>
      <c r="C8" s="79">
        <v>25</v>
      </c>
      <c r="D8" s="85">
        <f t="shared" si="1"/>
        <v>25</v>
      </c>
      <c r="E8" s="81">
        <v>10</v>
      </c>
      <c r="F8" s="85">
        <f t="shared" si="2"/>
        <v>20</v>
      </c>
      <c r="G8" s="81">
        <v>28</v>
      </c>
      <c r="H8" s="85">
        <f t="shared" si="3"/>
        <v>31.46067415730337</v>
      </c>
      <c r="I8" s="81">
        <v>144</v>
      </c>
      <c r="J8" s="85">
        <f t="shared" si="4"/>
        <v>36.18090452261306</v>
      </c>
      <c r="K8" s="81">
        <v>17</v>
      </c>
      <c r="L8" s="85">
        <f t="shared" si="5"/>
        <v>17</v>
      </c>
      <c r="M8" s="74">
        <f t="shared" si="6"/>
        <v>52</v>
      </c>
      <c r="N8" s="85">
        <f t="shared" si="7"/>
        <v>20.8</v>
      </c>
      <c r="P8" s="74">
        <f t="shared" si="0"/>
        <v>172</v>
      </c>
      <c r="Q8" s="87">
        <f t="shared" si="8"/>
        <v>35.318275154004105</v>
      </c>
    </row>
    <row r="9" spans="1:17" ht="15">
      <c r="A9" s="83">
        <v>1</v>
      </c>
      <c r="B9" s="84" t="s">
        <v>6</v>
      </c>
      <c r="C9" s="79">
        <v>26</v>
      </c>
      <c r="D9" s="85">
        <f t="shared" si="1"/>
        <v>26</v>
      </c>
      <c r="E9" s="81">
        <v>10</v>
      </c>
      <c r="F9" s="85">
        <f t="shared" si="2"/>
        <v>20</v>
      </c>
      <c r="G9" s="81">
        <v>33</v>
      </c>
      <c r="H9" s="85">
        <f t="shared" si="3"/>
        <v>37.07865168539326</v>
      </c>
      <c r="I9" s="81">
        <v>148</v>
      </c>
      <c r="J9" s="85">
        <f t="shared" si="4"/>
        <v>37.185929648241206</v>
      </c>
      <c r="K9" s="81">
        <v>17</v>
      </c>
      <c r="L9" s="85">
        <f t="shared" si="5"/>
        <v>17</v>
      </c>
      <c r="M9" s="74">
        <f t="shared" si="6"/>
        <v>53</v>
      </c>
      <c r="N9" s="85">
        <f t="shared" si="7"/>
        <v>21.2</v>
      </c>
      <c r="P9" s="74">
        <f t="shared" si="0"/>
        <v>181</v>
      </c>
      <c r="Q9" s="87">
        <f t="shared" si="8"/>
        <v>37.16632443531827</v>
      </c>
    </row>
    <row r="10" spans="1:17" ht="15">
      <c r="A10" s="83">
        <v>1</v>
      </c>
      <c r="B10" s="84" t="s">
        <v>7</v>
      </c>
      <c r="C10" s="79">
        <v>28</v>
      </c>
      <c r="D10" s="85">
        <f t="shared" si="1"/>
        <v>28</v>
      </c>
      <c r="E10" s="81">
        <v>12</v>
      </c>
      <c r="F10" s="85">
        <f t="shared" si="2"/>
        <v>24</v>
      </c>
      <c r="G10" s="81">
        <v>36</v>
      </c>
      <c r="H10" s="85">
        <f t="shared" si="3"/>
        <v>40.449438202247194</v>
      </c>
      <c r="I10" s="81">
        <v>172</v>
      </c>
      <c r="J10" s="85">
        <f t="shared" si="4"/>
        <v>43.21608040201005</v>
      </c>
      <c r="K10" s="81">
        <v>14</v>
      </c>
      <c r="L10" s="85">
        <f t="shared" si="5"/>
        <v>14</v>
      </c>
      <c r="M10" s="74">
        <f t="shared" si="6"/>
        <v>54</v>
      </c>
      <c r="N10" s="85">
        <f t="shared" si="7"/>
        <v>21.6</v>
      </c>
      <c r="P10" s="74">
        <f t="shared" si="0"/>
        <v>208</v>
      </c>
      <c r="Q10" s="87">
        <f t="shared" si="8"/>
        <v>42.71047227926078</v>
      </c>
    </row>
    <row r="11" spans="1:17" ht="15">
      <c r="A11" s="83">
        <v>1</v>
      </c>
      <c r="B11" s="84" t="s">
        <v>8</v>
      </c>
      <c r="C11" s="79">
        <v>27</v>
      </c>
      <c r="D11" s="85">
        <f t="shared" si="1"/>
        <v>27</v>
      </c>
      <c r="E11" s="81">
        <v>18</v>
      </c>
      <c r="F11" s="85">
        <f t="shared" si="2"/>
        <v>36</v>
      </c>
      <c r="G11" s="81">
        <v>35</v>
      </c>
      <c r="H11" s="85">
        <f t="shared" si="3"/>
        <v>39.325842696629216</v>
      </c>
      <c r="I11" s="81">
        <v>173</v>
      </c>
      <c r="J11" s="85">
        <f t="shared" si="4"/>
        <v>43.46733668341709</v>
      </c>
      <c r="K11" s="81">
        <v>16</v>
      </c>
      <c r="L11" s="85">
        <f t="shared" si="5"/>
        <v>16</v>
      </c>
      <c r="M11" s="74">
        <f t="shared" si="6"/>
        <v>61</v>
      </c>
      <c r="N11" s="85">
        <f t="shared" si="7"/>
        <v>24.4</v>
      </c>
      <c r="P11" s="74">
        <f t="shared" si="0"/>
        <v>208</v>
      </c>
      <c r="Q11" s="87">
        <f t="shared" si="8"/>
        <v>42.71047227926078</v>
      </c>
    </row>
    <row r="12" spans="1:17" ht="15">
      <c r="A12" s="83">
        <v>1</v>
      </c>
      <c r="B12" s="84" t="s">
        <v>9</v>
      </c>
      <c r="C12" s="79">
        <v>41</v>
      </c>
      <c r="D12" s="85">
        <f t="shared" si="1"/>
        <v>41</v>
      </c>
      <c r="E12" s="81">
        <v>27</v>
      </c>
      <c r="F12" s="85">
        <f t="shared" si="2"/>
        <v>54</v>
      </c>
      <c r="G12" s="81">
        <v>18</v>
      </c>
      <c r="H12" s="85">
        <f t="shared" si="3"/>
        <v>20.224719101123597</v>
      </c>
      <c r="I12" s="81">
        <v>90</v>
      </c>
      <c r="J12" s="85">
        <f t="shared" si="4"/>
        <v>22.613065326633166</v>
      </c>
      <c r="K12" s="81">
        <v>24</v>
      </c>
      <c r="L12" s="85">
        <f t="shared" si="5"/>
        <v>24</v>
      </c>
      <c r="M12" s="74">
        <f t="shared" si="6"/>
        <v>92</v>
      </c>
      <c r="N12" s="85">
        <f t="shared" si="7"/>
        <v>36.8</v>
      </c>
      <c r="P12" s="74">
        <f t="shared" si="0"/>
        <v>108</v>
      </c>
      <c r="Q12" s="87">
        <f t="shared" si="8"/>
        <v>22.17659137577002</v>
      </c>
    </row>
    <row r="13" spans="1:17" ht="15">
      <c r="A13" s="83">
        <v>1</v>
      </c>
      <c r="B13" s="84" t="s">
        <v>10</v>
      </c>
      <c r="C13" s="79">
        <v>25</v>
      </c>
      <c r="D13" s="85">
        <f t="shared" si="1"/>
        <v>25</v>
      </c>
      <c r="E13" s="81">
        <v>16</v>
      </c>
      <c r="F13" s="85">
        <f t="shared" si="2"/>
        <v>32</v>
      </c>
      <c r="G13" s="81">
        <v>27</v>
      </c>
      <c r="H13" s="85">
        <f t="shared" si="3"/>
        <v>30.337078651685392</v>
      </c>
      <c r="I13" s="81">
        <v>140</v>
      </c>
      <c r="J13" s="85">
        <f t="shared" si="4"/>
        <v>35.175879396984925</v>
      </c>
      <c r="K13" s="81">
        <v>10</v>
      </c>
      <c r="L13" s="85">
        <f t="shared" si="5"/>
        <v>10</v>
      </c>
      <c r="M13" s="74">
        <f t="shared" si="6"/>
        <v>51</v>
      </c>
      <c r="N13" s="85">
        <f t="shared" si="7"/>
        <v>20.4</v>
      </c>
      <c r="P13" s="74">
        <f t="shared" si="0"/>
        <v>167</v>
      </c>
      <c r="Q13" s="87">
        <f t="shared" si="8"/>
        <v>34.29158110882957</v>
      </c>
    </row>
    <row r="14" spans="1:17" ht="15">
      <c r="A14" s="83">
        <v>1</v>
      </c>
      <c r="B14" s="84" t="s">
        <v>11</v>
      </c>
      <c r="C14" s="79">
        <v>21</v>
      </c>
      <c r="D14" s="85">
        <f t="shared" si="1"/>
        <v>21</v>
      </c>
      <c r="E14" s="81">
        <v>16</v>
      </c>
      <c r="F14" s="85">
        <f t="shared" si="2"/>
        <v>32</v>
      </c>
      <c r="G14" s="81">
        <v>35</v>
      </c>
      <c r="H14" s="85">
        <f t="shared" si="3"/>
        <v>39.325842696629216</v>
      </c>
      <c r="I14" s="81">
        <v>175</v>
      </c>
      <c r="J14" s="85">
        <f t="shared" si="4"/>
        <v>43.969849246231156</v>
      </c>
      <c r="K14" s="81">
        <v>18</v>
      </c>
      <c r="L14" s="85">
        <f t="shared" si="5"/>
        <v>18</v>
      </c>
      <c r="M14" s="74">
        <f t="shared" si="6"/>
        <v>55</v>
      </c>
      <c r="N14" s="85">
        <f t="shared" si="7"/>
        <v>22</v>
      </c>
      <c r="P14" s="74">
        <f t="shared" si="0"/>
        <v>210</v>
      </c>
      <c r="Q14" s="87">
        <f t="shared" si="8"/>
        <v>43.121149897330596</v>
      </c>
    </row>
    <row r="15" spans="1:17" ht="15">
      <c r="A15" s="83">
        <v>1</v>
      </c>
      <c r="B15" s="84" t="s">
        <v>12</v>
      </c>
      <c r="C15" s="79">
        <v>21</v>
      </c>
      <c r="D15" s="85">
        <f t="shared" si="1"/>
        <v>21</v>
      </c>
      <c r="E15" s="81">
        <v>10</v>
      </c>
      <c r="F15" s="85">
        <f t="shared" si="2"/>
        <v>20</v>
      </c>
      <c r="G15" s="81">
        <v>35</v>
      </c>
      <c r="H15" s="85">
        <f t="shared" si="3"/>
        <v>39.325842696629216</v>
      </c>
      <c r="I15" s="81">
        <v>133</v>
      </c>
      <c r="J15" s="85">
        <f t="shared" si="4"/>
        <v>33.41708542713568</v>
      </c>
      <c r="K15" s="81">
        <v>17</v>
      </c>
      <c r="L15" s="85">
        <f t="shared" si="5"/>
        <v>17</v>
      </c>
      <c r="M15" s="74">
        <f t="shared" si="6"/>
        <v>48</v>
      </c>
      <c r="N15" s="85">
        <f t="shared" si="7"/>
        <v>19.2</v>
      </c>
      <c r="P15" s="74">
        <f t="shared" si="0"/>
        <v>168</v>
      </c>
      <c r="Q15" s="87">
        <f t="shared" si="8"/>
        <v>34.496919917864474</v>
      </c>
    </row>
    <row r="16" spans="1:17" ht="15">
      <c r="A16" s="83">
        <v>1</v>
      </c>
      <c r="B16" s="84" t="s">
        <v>13</v>
      </c>
      <c r="C16" s="79">
        <v>47</v>
      </c>
      <c r="D16" s="85">
        <f t="shared" si="1"/>
        <v>47</v>
      </c>
      <c r="E16" s="81">
        <v>26</v>
      </c>
      <c r="F16" s="85">
        <f t="shared" si="2"/>
        <v>52</v>
      </c>
      <c r="G16" s="81">
        <v>31</v>
      </c>
      <c r="H16" s="85">
        <f t="shared" si="3"/>
        <v>34.831460674157306</v>
      </c>
      <c r="I16" s="81">
        <v>108</v>
      </c>
      <c r="J16" s="85">
        <f t="shared" si="4"/>
        <v>27.1356783919598</v>
      </c>
      <c r="K16" s="81">
        <v>21</v>
      </c>
      <c r="L16" s="85">
        <f t="shared" si="5"/>
        <v>21</v>
      </c>
      <c r="M16" s="74">
        <f t="shared" si="6"/>
        <v>94</v>
      </c>
      <c r="N16" s="85">
        <f t="shared" si="7"/>
        <v>37.6</v>
      </c>
      <c r="P16" s="74">
        <f t="shared" si="0"/>
        <v>139</v>
      </c>
      <c r="Q16" s="87">
        <f t="shared" si="8"/>
        <v>28.542094455852155</v>
      </c>
    </row>
    <row r="17" spans="1:17" ht="15">
      <c r="A17" s="83">
        <v>1</v>
      </c>
      <c r="B17" s="84" t="s">
        <v>14</v>
      </c>
      <c r="C17" s="79">
        <v>29</v>
      </c>
      <c r="D17" s="85">
        <f t="shared" si="1"/>
        <v>29</v>
      </c>
      <c r="E17" s="81">
        <v>14</v>
      </c>
      <c r="F17" s="85">
        <f t="shared" si="2"/>
        <v>28</v>
      </c>
      <c r="G17" s="81">
        <v>38</v>
      </c>
      <c r="H17" s="85">
        <f t="shared" si="3"/>
        <v>42.69662921348315</v>
      </c>
      <c r="I17" s="81">
        <v>196</v>
      </c>
      <c r="J17" s="85">
        <f t="shared" si="4"/>
        <v>49.246231155778894</v>
      </c>
      <c r="K17" s="81">
        <v>16</v>
      </c>
      <c r="L17" s="85">
        <f t="shared" si="5"/>
        <v>16</v>
      </c>
      <c r="M17" s="74">
        <f t="shared" si="6"/>
        <v>59</v>
      </c>
      <c r="N17" s="85">
        <f t="shared" si="7"/>
        <v>23.6</v>
      </c>
      <c r="P17" s="74">
        <f t="shared" si="0"/>
        <v>234</v>
      </c>
      <c r="Q17" s="87">
        <f t="shared" si="8"/>
        <v>48.049281314168375</v>
      </c>
    </row>
    <row r="18" spans="1:17" ht="15">
      <c r="A18" s="83">
        <v>1</v>
      </c>
      <c r="B18" s="84" t="s">
        <v>15</v>
      </c>
      <c r="C18" s="79">
        <v>24</v>
      </c>
      <c r="D18" s="85">
        <f t="shared" si="1"/>
        <v>24</v>
      </c>
      <c r="E18" s="81">
        <v>15</v>
      </c>
      <c r="F18" s="85">
        <f t="shared" si="2"/>
        <v>30</v>
      </c>
      <c r="G18" s="81">
        <v>35</v>
      </c>
      <c r="H18" s="85">
        <f t="shared" si="3"/>
        <v>39.325842696629216</v>
      </c>
      <c r="I18" s="81">
        <v>161</v>
      </c>
      <c r="J18" s="85">
        <f t="shared" si="4"/>
        <v>40.45226130653266</v>
      </c>
      <c r="K18" s="81">
        <v>16</v>
      </c>
      <c r="L18" s="85">
        <f t="shared" si="5"/>
        <v>16</v>
      </c>
      <c r="M18" s="74">
        <f t="shared" si="6"/>
        <v>55</v>
      </c>
      <c r="N18" s="85">
        <f t="shared" si="7"/>
        <v>22</v>
      </c>
      <c r="P18" s="74">
        <f t="shared" si="0"/>
        <v>196</v>
      </c>
      <c r="Q18" s="87">
        <f t="shared" si="8"/>
        <v>40.24640657084189</v>
      </c>
    </row>
    <row r="19" spans="1:17" ht="15">
      <c r="A19" s="83">
        <v>1</v>
      </c>
      <c r="B19" s="84" t="s">
        <v>16</v>
      </c>
      <c r="C19" s="79">
        <v>39</v>
      </c>
      <c r="D19" s="85">
        <f t="shared" si="1"/>
        <v>39</v>
      </c>
      <c r="E19" s="81">
        <v>27</v>
      </c>
      <c r="F19" s="85">
        <f t="shared" si="2"/>
        <v>54</v>
      </c>
      <c r="G19" s="81">
        <v>49</v>
      </c>
      <c r="H19" s="85">
        <f t="shared" si="3"/>
        <v>55.056179775280896</v>
      </c>
      <c r="I19" s="81">
        <v>233</v>
      </c>
      <c r="J19" s="85">
        <f t="shared" si="4"/>
        <v>58.54271356783919</v>
      </c>
      <c r="K19" s="81">
        <v>30</v>
      </c>
      <c r="L19" s="85">
        <f t="shared" si="5"/>
        <v>30</v>
      </c>
      <c r="M19" s="74">
        <f t="shared" si="6"/>
        <v>96</v>
      </c>
      <c r="N19" s="85">
        <f t="shared" si="7"/>
        <v>38.4</v>
      </c>
      <c r="P19" s="74">
        <f t="shared" si="0"/>
        <v>282</v>
      </c>
      <c r="Q19" s="87">
        <f t="shared" si="8"/>
        <v>57.90554414784394</v>
      </c>
    </row>
    <row r="20" spans="1:17" ht="15">
      <c r="A20" s="83">
        <v>1</v>
      </c>
      <c r="B20" s="84" t="s">
        <v>20</v>
      </c>
      <c r="C20" s="79">
        <v>31</v>
      </c>
      <c r="D20" s="85">
        <f t="shared" si="1"/>
        <v>31</v>
      </c>
      <c r="E20" s="81">
        <v>16</v>
      </c>
      <c r="F20" s="85">
        <f t="shared" si="2"/>
        <v>32</v>
      </c>
      <c r="G20" s="81">
        <v>40</v>
      </c>
      <c r="H20" s="85">
        <f t="shared" si="3"/>
        <v>44.943820224719104</v>
      </c>
      <c r="I20" s="81">
        <v>178</v>
      </c>
      <c r="J20" s="85">
        <f t="shared" si="4"/>
        <v>44.72361809045226</v>
      </c>
      <c r="K20" s="81">
        <v>24</v>
      </c>
      <c r="L20" s="85">
        <f t="shared" si="5"/>
        <v>24</v>
      </c>
      <c r="M20" s="74">
        <f t="shared" si="6"/>
        <v>71</v>
      </c>
      <c r="N20" s="85">
        <f t="shared" si="7"/>
        <v>28.4</v>
      </c>
      <c r="P20" s="74">
        <f t="shared" si="0"/>
        <v>218</v>
      </c>
      <c r="Q20" s="87">
        <f t="shared" si="8"/>
        <v>44.76386036960986</v>
      </c>
    </row>
    <row r="21" spans="1:17" ht="15">
      <c r="A21" s="83">
        <v>1</v>
      </c>
      <c r="B21" s="84" t="s">
        <v>17</v>
      </c>
      <c r="C21" s="79">
        <v>31</v>
      </c>
      <c r="D21" s="85">
        <f t="shared" si="1"/>
        <v>31</v>
      </c>
      <c r="E21" s="81">
        <v>13</v>
      </c>
      <c r="F21" s="85">
        <f t="shared" si="2"/>
        <v>26</v>
      </c>
      <c r="G21" s="81">
        <v>37</v>
      </c>
      <c r="H21" s="85">
        <f t="shared" si="3"/>
        <v>41.57303370786517</v>
      </c>
      <c r="I21" s="81">
        <v>167</v>
      </c>
      <c r="J21" s="85">
        <f t="shared" si="4"/>
        <v>41.959798994974875</v>
      </c>
      <c r="K21" s="81">
        <v>17</v>
      </c>
      <c r="L21" s="85">
        <f t="shared" si="5"/>
        <v>17</v>
      </c>
      <c r="M21" s="74">
        <f t="shared" si="6"/>
        <v>61</v>
      </c>
      <c r="N21" s="85">
        <f t="shared" si="7"/>
        <v>24.4</v>
      </c>
      <c r="P21" s="74">
        <f t="shared" si="0"/>
        <v>204</v>
      </c>
      <c r="Q21" s="87">
        <f t="shared" si="8"/>
        <v>41.889117043121146</v>
      </c>
    </row>
    <row r="22" spans="1:17" ht="15">
      <c r="A22" s="83">
        <v>1</v>
      </c>
      <c r="B22" s="84" t="s">
        <v>18</v>
      </c>
      <c r="C22" s="79">
        <v>33</v>
      </c>
      <c r="D22" s="85">
        <f t="shared" si="1"/>
        <v>33</v>
      </c>
      <c r="E22" s="81">
        <v>15</v>
      </c>
      <c r="F22" s="85">
        <f t="shared" si="2"/>
        <v>30</v>
      </c>
      <c r="G22" s="81">
        <v>41</v>
      </c>
      <c r="H22" s="85">
        <f t="shared" si="3"/>
        <v>46.06741573033708</v>
      </c>
      <c r="I22" s="81">
        <v>206</v>
      </c>
      <c r="J22" s="85">
        <f t="shared" si="4"/>
        <v>51.75879396984924</v>
      </c>
      <c r="K22" s="81">
        <v>25</v>
      </c>
      <c r="L22" s="85">
        <f t="shared" si="5"/>
        <v>25</v>
      </c>
      <c r="M22" s="74">
        <f t="shared" si="6"/>
        <v>73</v>
      </c>
      <c r="N22" s="85">
        <f t="shared" si="7"/>
        <v>29.2</v>
      </c>
      <c r="P22" s="74">
        <f t="shared" si="0"/>
        <v>247</v>
      </c>
      <c r="Q22" s="87">
        <f t="shared" si="8"/>
        <v>50.718685831622174</v>
      </c>
    </row>
    <row r="23" spans="1:17" ht="15">
      <c r="A23" s="83">
        <v>1</v>
      </c>
      <c r="B23" s="84" t="s">
        <v>23</v>
      </c>
      <c r="C23" s="79">
        <v>21</v>
      </c>
      <c r="D23" s="85">
        <f t="shared" si="1"/>
        <v>21</v>
      </c>
      <c r="E23" s="81">
        <v>17</v>
      </c>
      <c r="F23" s="85">
        <f t="shared" si="2"/>
        <v>34</v>
      </c>
      <c r="G23" s="81">
        <v>18</v>
      </c>
      <c r="H23" s="85">
        <f t="shared" si="3"/>
        <v>20.224719101123597</v>
      </c>
      <c r="I23" s="81">
        <v>132</v>
      </c>
      <c r="J23" s="85">
        <f t="shared" si="4"/>
        <v>33.165829145728644</v>
      </c>
      <c r="K23" s="81">
        <v>24</v>
      </c>
      <c r="L23" s="85">
        <f t="shared" si="5"/>
        <v>24</v>
      </c>
      <c r="M23" s="74">
        <f t="shared" si="6"/>
        <v>62</v>
      </c>
      <c r="N23" s="85">
        <f t="shared" si="7"/>
        <v>24.8</v>
      </c>
      <c r="P23" s="74">
        <f t="shared" si="0"/>
        <v>150</v>
      </c>
      <c r="Q23" s="87">
        <f t="shared" si="8"/>
        <v>30.80082135523614</v>
      </c>
    </row>
    <row r="24" spans="1:17" ht="15">
      <c r="A24" s="83">
        <v>1</v>
      </c>
      <c r="B24" s="84" t="s">
        <v>21</v>
      </c>
      <c r="C24" s="79">
        <v>34</v>
      </c>
      <c r="D24" s="85">
        <f t="shared" si="1"/>
        <v>34</v>
      </c>
      <c r="E24" s="81">
        <v>23</v>
      </c>
      <c r="F24" s="85">
        <f t="shared" si="2"/>
        <v>46</v>
      </c>
      <c r="G24" s="81">
        <v>50</v>
      </c>
      <c r="H24" s="85">
        <f t="shared" si="3"/>
        <v>56.17977528089887</v>
      </c>
      <c r="I24" s="81">
        <v>240</v>
      </c>
      <c r="J24" s="85">
        <f t="shared" si="4"/>
        <v>60.301507537688444</v>
      </c>
      <c r="K24" s="81">
        <v>29</v>
      </c>
      <c r="L24" s="85">
        <f t="shared" si="5"/>
        <v>29</v>
      </c>
      <c r="M24" s="74">
        <f t="shared" si="6"/>
        <v>86</v>
      </c>
      <c r="N24" s="85">
        <f t="shared" si="7"/>
        <v>34.4</v>
      </c>
      <c r="P24" s="74">
        <f t="shared" si="0"/>
        <v>290</v>
      </c>
      <c r="Q24" s="87">
        <f t="shared" si="8"/>
        <v>59.5482546201232</v>
      </c>
    </row>
    <row r="25" spans="1:17" ht="15">
      <c r="A25" s="83">
        <v>1</v>
      </c>
      <c r="B25" s="84" t="s">
        <v>22</v>
      </c>
      <c r="C25" s="79">
        <v>27</v>
      </c>
      <c r="D25" s="85">
        <f t="shared" si="1"/>
        <v>27</v>
      </c>
      <c r="E25" s="81">
        <v>17</v>
      </c>
      <c r="F25" s="85">
        <f t="shared" si="2"/>
        <v>34</v>
      </c>
      <c r="G25" s="81">
        <v>39</v>
      </c>
      <c r="H25" s="85">
        <f t="shared" si="3"/>
        <v>43.82022471910113</v>
      </c>
      <c r="I25" s="81">
        <v>190</v>
      </c>
      <c r="J25" s="85">
        <f t="shared" si="4"/>
        <v>47.73869346733668</v>
      </c>
      <c r="K25" s="81">
        <v>20</v>
      </c>
      <c r="L25" s="85">
        <f t="shared" si="5"/>
        <v>20</v>
      </c>
      <c r="M25" s="74">
        <f t="shared" si="6"/>
        <v>64</v>
      </c>
      <c r="N25" s="85">
        <f t="shared" si="7"/>
        <v>25.6</v>
      </c>
      <c r="P25" s="74">
        <f t="shared" si="0"/>
        <v>229</v>
      </c>
      <c r="Q25" s="87">
        <f t="shared" si="8"/>
        <v>47.02258726899384</v>
      </c>
    </row>
    <row r="26" spans="1:17" ht="15">
      <c r="A26" s="83">
        <v>1</v>
      </c>
      <c r="B26" s="84" t="s">
        <v>131</v>
      </c>
      <c r="C26" s="79">
        <v>28</v>
      </c>
      <c r="D26" s="85">
        <f t="shared" si="1"/>
        <v>28</v>
      </c>
      <c r="E26" s="81">
        <v>19</v>
      </c>
      <c r="F26" s="85">
        <f t="shared" si="2"/>
        <v>38</v>
      </c>
      <c r="G26" s="81">
        <v>40</v>
      </c>
      <c r="H26" s="85">
        <f t="shared" si="3"/>
        <v>44.943820224719104</v>
      </c>
      <c r="I26" s="81">
        <v>182</v>
      </c>
      <c r="J26" s="85">
        <f t="shared" si="4"/>
        <v>45.7286432160804</v>
      </c>
      <c r="K26" s="81">
        <v>23</v>
      </c>
      <c r="L26" s="85">
        <f t="shared" si="5"/>
        <v>23</v>
      </c>
      <c r="M26" s="74">
        <f t="shared" si="6"/>
        <v>70</v>
      </c>
      <c r="N26" s="85">
        <f t="shared" si="7"/>
        <v>28</v>
      </c>
      <c r="P26" s="74">
        <f t="shared" si="0"/>
        <v>222</v>
      </c>
      <c r="Q26" s="87">
        <f t="shared" si="8"/>
        <v>45.58521560574949</v>
      </c>
    </row>
    <row r="27" spans="1:17" ht="15">
      <c r="A27" s="83">
        <v>1</v>
      </c>
      <c r="B27" s="84" t="s">
        <v>24</v>
      </c>
      <c r="C27" s="79">
        <v>51</v>
      </c>
      <c r="D27" s="85">
        <f t="shared" si="1"/>
        <v>51</v>
      </c>
      <c r="E27" s="81">
        <v>27</v>
      </c>
      <c r="F27" s="85">
        <f t="shared" si="2"/>
        <v>54</v>
      </c>
      <c r="G27" s="81">
        <v>33</v>
      </c>
      <c r="H27" s="85">
        <f t="shared" si="3"/>
        <v>37.07865168539326</v>
      </c>
      <c r="I27" s="81">
        <v>144</v>
      </c>
      <c r="J27" s="85">
        <f t="shared" si="4"/>
        <v>36.18090452261306</v>
      </c>
      <c r="K27" s="81">
        <v>23</v>
      </c>
      <c r="L27" s="85">
        <f t="shared" si="5"/>
        <v>23</v>
      </c>
      <c r="M27" s="74">
        <f t="shared" si="6"/>
        <v>101</v>
      </c>
      <c r="N27" s="85">
        <f t="shared" si="7"/>
        <v>40.4</v>
      </c>
      <c r="P27" s="74">
        <f t="shared" si="0"/>
        <v>177</v>
      </c>
      <c r="Q27" s="87">
        <f t="shared" si="8"/>
        <v>36.34496919917864</v>
      </c>
    </row>
    <row r="28" spans="1:17" ht="15">
      <c r="A28" s="83">
        <v>1</v>
      </c>
      <c r="B28" s="84" t="s">
        <v>25</v>
      </c>
      <c r="C28" s="79">
        <v>24</v>
      </c>
      <c r="D28" s="85">
        <f t="shared" si="1"/>
        <v>24</v>
      </c>
      <c r="E28" s="81">
        <v>13</v>
      </c>
      <c r="F28" s="85">
        <f t="shared" si="2"/>
        <v>26</v>
      </c>
      <c r="G28" s="81">
        <v>36</v>
      </c>
      <c r="H28" s="85">
        <f t="shared" si="3"/>
        <v>40.449438202247194</v>
      </c>
      <c r="I28" s="81">
        <v>133</v>
      </c>
      <c r="J28" s="85">
        <f t="shared" si="4"/>
        <v>33.41708542713568</v>
      </c>
      <c r="K28" s="81">
        <v>12</v>
      </c>
      <c r="L28" s="85">
        <f t="shared" si="5"/>
        <v>12</v>
      </c>
      <c r="M28" s="74">
        <f t="shared" si="6"/>
        <v>49</v>
      </c>
      <c r="N28" s="85">
        <f t="shared" si="7"/>
        <v>19.6</v>
      </c>
      <c r="P28" s="74">
        <f t="shared" si="0"/>
        <v>169</v>
      </c>
      <c r="Q28" s="87">
        <f t="shared" si="8"/>
        <v>34.70225872689939</v>
      </c>
    </row>
    <row r="29" spans="1:17" ht="15">
      <c r="A29" s="83">
        <v>1</v>
      </c>
      <c r="B29" s="84" t="s">
        <v>26</v>
      </c>
      <c r="C29" s="79">
        <v>48</v>
      </c>
      <c r="D29" s="85">
        <f t="shared" si="1"/>
        <v>48</v>
      </c>
      <c r="E29" s="81">
        <v>29</v>
      </c>
      <c r="F29" s="85">
        <f t="shared" si="2"/>
        <v>58</v>
      </c>
      <c r="G29" s="81">
        <v>23</v>
      </c>
      <c r="H29" s="85">
        <f t="shared" si="3"/>
        <v>25.84269662921348</v>
      </c>
      <c r="I29" s="81">
        <v>123</v>
      </c>
      <c r="J29" s="85">
        <f t="shared" si="4"/>
        <v>30.90452261306533</v>
      </c>
      <c r="K29" s="81">
        <v>23</v>
      </c>
      <c r="L29" s="85">
        <f t="shared" si="5"/>
        <v>23</v>
      </c>
      <c r="M29" s="74">
        <f t="shared" si="6"/>
        <v>100</v>
      </c>
      <c r="N29" s="85">
        <f t="shared" si="7"/>
        <v>40</v>
      </c>
      <c r="P29" s="74">
        <f t="shared" si="0"/>
        <v>146</v>
      </c>
      <c r="Q29" s="87">
        <f t="shared" si="8"/>
        <v>29.97946611909651</v>
      </c>
    </row>
    <row r="30" spans="1:17" ht="15">
      <c r="A30" s="83">
        <v>1</v>
      </c>
      <c r="B30" s="84" t="s">
        <v>19</v>
      </c>
      <c r="C30" s="79">
        <v>57</v>
      </c>
      <c r="D30" s="85">
        <f t="shared" si="1"/>
        <v>57</v>
      </c>
      <c r="E30" s="81">
        <v>29</v>
      </c>
      <c r="F30" s="85">
        <f t="shared" si="2"/>
        <v>58</v>
      </c>
      <c r="G30" s="81">
        <v>51</v>
      </c>
      <c r="H30" s="85">
        <f t="shared" si="3"/>
        <v>57.30337078651685</v>
      </c>
      <c r="I30" s="81">
        <v>259</v>
      </c>
      <c r="J30" s="85">
        <f t="shared" si="4"/>
        <v>65.07537688442211</v>
      </c>
      <c r="K30" s="81">
        <v>33</v>
      </c>
      <c r="L30" s="85">
        <f t="shared" si="5"/>
        <v>33</v>
      </c>
      <c r="M30" s="74">
        <f t="shared" si="6"/>
        <v>119</v>
      </c>
      <c r="N30" s="85">
        <f t="shared" si="7"/>
        <v>47.6</v>
      </c>
      <c r="P30" s="74">
        <f t="shared" si="0"/>
        <v>310</v>
      </c>
      <c r="Q30" s="87">
        <f t="shared" si="8"/>
        <v>63.65503080082136</v>
      </c>
    </row>
    <row r="31" spans="1:17" ht="15">
      <c r="A31" s="83">
        <v>0</v>
      </c>
      <c r="B31" s="84" t="s">
        <v>28</v>
      </c>
      <c r="C31" s="79">
        <v>67</v>
      </c>
      <c r="D31" s="85">
        <f t="shared" si="1"/>
        <v>67</v>
      </c>
      <c r="E31" s="81">
        <v>28</v>
      </c>
      <c r="F31" s="85">
        <f t="shared" si="2"/>
        <v>56</v>
      </c>
      <c r="G31" s="81">
        <v>31</v>
      </c>
      <c r="H31" s="85">
        <f t="shared" si="3"/>
        <v>34.831460674157306</v>
      </c>
      <c r="I31" s="81">
        <v>168</v>
      </c>
      <c r="J31" s="85">
        <f t="shared" si="4"/>
        <v>42.21105527638191</v>
      </c>
      <c r="K31" s="81">
        <v>65</v>
      </c>
      <c r="L31" s="85">
        <f t="shared" si="5"/>
        <v>65</v>
      </c>
      <c r="M31" s="74">
        <f t="shared" si="6"/>
        <v>160</v>
      </c>
      <c r="O31" s="85">
        <f aca="true" t="shared" si="9" ref="O31:O68">100*M31/250</f>
        <v>64</v>
      </c>
      <c r="P31" s="74">
        <f t="shared" si="0"/>
        <v>199</v>
      </c>
      <c r="Q31" s="87">
        <f t="shared" si="8"/>
        <v>40.86242299794661</v>
      </c>
    </row>
    <row r="32" spans="1:17" ht="15">
      <c r="A32" s="83">
        <v>0</v>
      </c>
      <c r="B32" s="84" t="s">
        <v>29</v>
      </c>
      <c r="C32" s="79">
        <v>63</v>
      </c>
      <c r="D32" s="85">
        <f t="shared" si="1"/>
        <v>63</v>
      </c>
      <c r="E32" s="81">
        <v>30</v>
      </c>
      <c r="F32" s="85">
        <f t="shared" si="2"/>
        <v>60</v>
      </c>
      <c r="G32" s="81">
        <v>38</v>
      </c>
      <c r="H32" s="85">
        <f t="shared" si="3"/>
        <v>42.69662921348315</v>
      </c>
      <c r="I32" s="81">
        <v>210</v>
      </c>
      <c r="J32" s="85">
        <f t="shared" si="4"/>
        <v>52.76381909547739</v>
      </c>
      <c r="K32" s="81">
        <v>73</v>
      </c>
      <c r="L32" s="85">
        <f t="shared" si="5"/>
        <v>73</v>
      </c>
      <c r="M32" s="74">
        <f t="shared" si="6"/>
        <v>166</v>
      </c>
      <c r="O32" s="85">
        <f t="shared" si="9"/>
        <v>66.4</v>
      </c>
      <c r="P32" s="74">
        <f t="shared" si="0"/>
        <v>248</v>
      </c>
      <c r="Q32" s="87">
        <f t="shared" si="8"/>
        <v>50.92402464065709</v>
      </c>
    </row>
    <row r="33" spans="1:17" ht="15">
      <c r="A33" s="83">
        <v>0</v>
      </c>
      <c r="B33" s="84" t="s">
        <v>30</v>
      </c>
      <c r="C33" s="79">
        <v>32</v>
      </c>
      <c r="D33" s="85">
        <f t="shared" si="1"/>
        <v>32</v>
      </c>
      <c r="E33" s="81">
        <v>10</v>
      </c>
      <c r="F33" s="85">
        <f t="shared" si="2"/>
        <v>20</v>
      </c>
      <c r="G33" s="81">
        <v>25</v>
      </c>
      <c r="H33" s="85">
        <f t="shared" si="3"/>
        <v>28.089887640449437</v>
      </c>
      <c r="I33" s="81">
        <v>123</v>
      </c>
      <c r="J33" s="85">
        <f t="shared" si="4"/>
        <v>30.90452261306533</v>
      </c>
      <c r="K33" s="81">
        <v>44</v>
      </c>
      <c r="L33" s="85">
        <f t="shared" si="5"/>
        <v>44</v>
      </c>
      <c r="M33" s="74">
        <f t="shared" si="6"/>
        <v>86</v>
      </c>
      <c r="O33" s="85">
        <f t="shared" si="9"/>
        <v>34.4</v>
      </c>
      <c r="P33" s="74">
        <f t="shared" si="0"/>
        <v>148</v>
      </c>
      <c r="Q33" s="87">
        <f t="shared" si="8"/>
        <v>30.390143737166323</v>
      </c>
    </row>
    <row r="34" spans="1:17" ht="15">
      <c r="A34" s="83">
        <v>0</v>
      </c>
      <c r="B34" s="84" t="s">
        <v>31</v>
      </c>
      <c r="C34" s="79">
        <v>30</v>
      </c>
      <c r="D34" s="85">
        <f t="shared" si="1"/>
        <v>30</v>
      </c>
      <c r="E34" s="81">
        <v>16</v>
      </c>
      <c r="F34" s="85">
        <f t="shared" si="2"/>
        <v>32</v>
      </c>
      <c r="G34" s="81">
        <v>10</v>
      </c>
      <c r="H34" s="85">
        <f t="shared" si="3"/>
        <v>11.235955056179776</v>
      </c>
      <c r="I34" s="81">
        <v>80</v>
      </c>
      <c r="J34" s="85">
        <f t="shared" si="4"/>
        <v>20.100502512562816</v>
      </c>
      <c r="K34" s="81">
        <v>23</v>
      </c>
      <c r="L34" s="85">
        <f t="shared" si="5"/>
        <v>23</v>
      </c>
      <c r="M34" s="74">
        <f t="shared" si="6"/>
        <v>69</v>
      </c>
      <c r="O34" s="85">
        <f t="shared" si="9"/>
        <v>27.6</v>
      </c>
      <c r="P34" s="74">
        <f t="shared" si="0"/>
        <v>90</v>
      </c>
      <c r="Q34" s="87">
        <f t="shared" si="8"/>
        <v>18.480492813141684</v>
      </c>
    </row>
    <row r="35" spans="1:17" ht="15" customHeight="1">
      <c r="A35" s="83">
        <v>0</v>
      </c>
      <c r="B35" s="84" t="s">
        <v>32</v>
      </c>
      <c r="C35" s="79">
        <v>64</v>
      </c>
      <c r="D35" s="85">
        <f t="shared" si="1"/>
        <v>64</v>
      </c>
      <c r="E35" s="81">
        <v>27</v>
      </c>
      <c r="F35" s="85">
        <f t="shared" si="2"/>
        <v>54</v>
      </c>
      <c r="G35" s="81">
        <v>33</v>
      </c>
      <c r="H35" s="85">
        <f t="shared" si="3"/>
        <v>37.07865168539326</v>
      </c>
      <c r="I35" s="81">
        <v>170</v>
      </c>
      <c r="J35" s="85">
        <f t="shared" si="4"/>
        <v>42.71356783919598</v>
      </c>
      <c r="K35" s="81">
        <v>68</v>
      </c>
      <c r="L35" s="85">
        <f t="shared" si="5"/>
        <v>68</v>
      </c>
      <c r="M35" s="74">
        <f t="shared" si="6"/>
        <v>159</v>
      </c>
      <c r="O35" s="85">
        <f t="shared" si="9"/>
        <v>63.6</v>
      </c>
      <c r="P35" s="74">
        <f t="shared" si="0"/>
        <v>203</v>
      </c>
      <c r="Q35" s="87">
        <f t="shared" si="8"/>
        <v>41.68377823408624</v>
      </c>
    </row>
    <row r="36" spans="1:17" ht="15">
      <c r="A36" s="83">
        <v>0</v>
      </c>
      <c r="B36" s="84" t="s">
        <v>33</v>
      </c>
      <c r="C36" s="79">
        <v>59</v>
      </c>
      <c r="D36" s="85">
        <f t="shared" si="1"/>
        <v>59</v>
      </c>
      <c r="E36" s="81">
        <v>29</v>
      </c>
      <c r="F36" s="85">
        <f t="shared" si="2"/>
        <v>58</v>
      </c>
      <c r="G36" s="81">
        <v>29</v>
      </c>
      <c r="H36" s="85">
        <f t="shared" si="3"/>
        <v>32.58426966292135</v>
      </c>
      <c r="I36" s="81">
        <v>132</v>
      </c>
      <c r="J36" s="85">
        <f t="shared" si="4"/>
        <v>33.165829145728644</v>
      </c>
      <c r="K36" s="81">
        <v>67</v>
      </c>
      <c r="L36" s="85">
        <f t="shared" si="5"/>
        <v>67</v>
      </c>
      <c r="M36" s="74">
        <f t="shared" si="6"/>
        <v>155</v>
      </c>
      <c r="O36" s="85">
        <f t="shared" si="9"/>
        <v>62</v>
      </c>
      <c r="P36" s="74">
        <f aca="true" t="shared" si="10" ref="P36:P68">G36+I36</f>
        <v>161</v>
      </c>
      <c r="Q36" s="87">
        <f t="shared" si="8"/>
        <v>33.059548254620125</v>
      </c>
    </row>
    <row r="37" spans="1:17" ht="15">
      <c r="A37" s="83">
        <v>0</v>
      </c>
      <c r="B37" s="84" t="s">
        <v>34</v>
      </c>
      <c r="C37" s="79">
        <v>8</v>
      </c>
      <c r="D37" s="85">
        <f t="shared" si="1"/>
        <v>8</v>
      </c>
      <c r="E37" s="81">
        <v>5</v>
      </c>
      <c r="F37" s="85">
        <f t="shared" si="2"/>
        <v>10</v>
      </c>
      <c r="G37" s="81">
        <v>2</v>
      </c>
      <c r="H37" s="85">
        <f t="shared" si="3"/>
        <v>2.247191011235955</v>
      </c>
      <c r="I37" s="81">
        <v>70</v>
      </c>
      <c r="J37" s="85">
        <f t="shared" si="4"/>
        <v>17.587939698492463</v>
      </c>
      <c r="K37" s="81">
        <v>13</v>
      </c>
      <c r="L37" s="85">
        <f t="shared" si="5"/>
        <v>13</v>
      </c>
      <c r="M37" s="74">
        <f t="shared" si="6"/>
        <v>26</v>
      </c>
      <c r="O37" s="85">
        <f t="shared" si="9"/>
        <v>10.4</v>
      </c>
      <c r="P37" s="74">
        <f t="shared" si="10"/>
        <v>72</v>
      </c>
      <c r="Q37" s="87">
        <f t="shared" si="8"/>
        <v>14.784394250513348</v>
      </c>
    </row>
    <row r="38" spans="1:17" ht="15">
      <c r="A38" s="83">
        <v>0</v>
      </c>
      <c r="B38" s="84" t="s">
        <v>35</v>
      </c>
      <c r="C38" s="79">
        <v>18</v>
      </c>
      <c r="D38" s="85">
        <f t="shared" si="1"/>
        <v>18</v>
      </c>
      <c r="E38" s="81">
        <v>6</v>
      </c>
      <c r="F38" s="85">
        <f t="shared" si="2"/>
        <v>12</v>
      </c>
      <c r="G38" s="81">
        <v>14</v>
      </c>
      <c r="H38" s="85">
        <f t="shared" si="3"/>
        <v>15.730337078651685</v>
      </c>
      <c r="I38" s="81">
        <v>82</v>
      </c>
      <c r="J38" s="85">
        <f t="shared" si="4"/>
        <v>20.603015075376884</v>
      </c>
      <c r="K38" s="81">
        <v>11</v>
      </c>
      <c r="L38" s="85">
        <f t="shared" si="5"/>
        <v>11</v>
      </c>
      <c r="M38" s="74">
        <f t="shared" si="6"/>
        <v>35</v>
      </c>
      <c r="O38" s="85">
        <f t="shared" si="9"/>
        <v>14</v>
      </c>
      <c r="P38" s="74">
        <f t="shared" si="10"/>
        <v>96</v>
      </c>
      <c r="Q38" s="87">
        <f t="shared" si="8"/>
        <v>19.71252566735113</v>
      </c>
    </row>
    <row r="39" spans="1:17" ht="15">
      <c r="A39" s="83">
        <v>0</v>
      </c>
      <c r="B39" s="84" t="s">
        <v>36</v>
      </c>
      <c r="C39" s="79">
        <v>17</v>
      </c>
      <c r="D39" s="85">
        <f aca="true" t="shared" si="11" ref="D39:D70">100*C39/100</f>
        <v>17</v>
      </c>
      <c r="E39" s="81">
        <v>9</v>
      </c>
      <c r="F39" s="85">
        <f aca="true" t="shared" si="12" ref="F39:F70">100*E39/50</f>
        <v>18</v>
      </c>
      <c r="G39" s="81">
        <v>16</v>
      </c>
      <c r="H39" s="85">
        <f aca="true" t="shared" si="13" ref="H39:H70">100*G39/89</f>
        <v>17.97752808988764</v>
      </c>
      <c r="I39" s="81">
        <v>71</v>
      </c>
      <c r="J39" s="85">
        <f aca="true" t="shared" si="14" ref="J39:J70">100*I39/398</f>
        <v>17.839195979899497</v>
      </c>
      <c r="K39" s="81">
        <v>13</v>
      </c>
      <c r="L39" s="85">
        <f aca="true" t="shared" si="15" ref="L39:L70">100*K39/100</f>
        <v>13</v>
      </c>
      <c r="M39" s="74">
        <f aca="true" t="shared" si="16" ref="M39:M68">C39+E39+K39</f>
        <v>39</v>
      </c>
      <c r="O39" s="85">
        <f t="shared" si="9"/>
        <v>15.6</v>
      </c>
      <c r="P39" s="74">
        <f t="shared" si="10"/>
        <v>87</v>
      </c>
      <c r="Q39" s="87">
        <f aca="true" t="shared" si="17" ref="Q39:Q70">100*P39/487</f>
        <v>17.864476386036962</v>
      </c>
    </row>
    <row r="40" spans="1:17" ht="15">
      <c r="A40" s="83">
        <v>0</v>
      </c>
      <c r="B40" s="84" t="s">
        <v>37</v>
      </c>
      <c r="C40" s="79">
        <v>22</v>
      </c>
      <c r="D40" s="85">
        <f t="shared" si="11"/>
        <v>22</v>
      </c>
      <c r="E40" s="81">
        <v>7</v>
      </c>
      <c r="F40" s="85">
        <f t="shared" si="12"/>
        <v>14</v>
      </c>
      <c r="G40" s="81">
        <v>22</v>
      </c>
      <c r="H40" s="85">
        <f t="shared" si="13"/>
        <v>24.719101123595507</v>
      </c>
      <c r="I40" s="81">
        <v>106</v>
      </c>
      <c r="J40" s="85">
        <f t="shared" si="14"/>
        <v>26.633165829145728</v>
      </c>
      <c r="K40" s="81">
        <v>40</v>
      </c>
      <c r="L40" s="85">
        <f t="shared" si="15"/>
        <v>40</v>
      </c>
      <c r="M40" s="74">
        <f t="shared" si="16"/>
        <v>69</v>
      </c>
      <c r="O40" s="85">
        <f t="shared" si="9"/>
        <v>27.6</v>
      </c>
      <c r="P40" s="74">
        <f t="shared" si="10"/>
        <v>128</v>
      </c>
      <c r="Q40" s="87">
        <f t="shared" si="17"/>
        <v>26.28336755646817</v>
      </c>
    </row>
    <row r="41" spans="1:17" ht="15">
      <c r="A41" s="83">
        <v>0</v>
      </c>
      <c r="B41" s="84" t="s">
        <v>38</v>
      </c>
      <c r="C41" s="79">
        <v>21</v>
      </c>
      <c r="D41" s="85">
        <f t="shared" si="11"/>
        <v>21</v>
      </c>
      <c r="E41" s="81">
        <v>7</v>
      </c>
      <c r="F41" s="85">
        <f t="shared" si="12"/>
        <v>14</v>
      </c>
      <c r="G41" s="81">
        <v>15</v>
      </c>
      <c r="H41" s="85">
        <f t="shared" si="13"/>
        <v>16.853932584269664</v>
      </c>
      <c r="I41" s="81">
        <v>116</v>
      </c>
      <c r="J41" s="85">
        <f t="shared" si="14"/>
        <v>29.14572864321608</v>
      </c>
      <c r="K41" s="81">
        <v>21</v>
      </c>
      <c r="L41" s="85">
        <f t="shared" si="15"/>
        <v>21</v>
      </c>
      <c r="M41" s="74">
        <f t="shared" si="16"/>
        <v>49</v>
      </c>
      <c r="O41" s="85">
        <f t="shared" si="9"/>
        <v>19.6</v>
      </c>
      <c r="P41" s="74">
        <f t="shared" si="10"/>
        <v>131</v>
      </c>
      <c r="Q41" s="87">
        <f t="shared" si="17"/>
        <v>26.899383983572896</v>
      </c>
    </row>
    <row r="42" spans="1:17" ht="15">
      <c r="A42" s="83">
        <v>0</v>
      </c>
      <c r="B42" s="84" t="s">
        <v>39</v>
      </c>
      <c r="C42" s="79">
        <v>64</v>
      </c>
      <c r="D42" s="85">
        <f t="shared" si="11"/>
        <v>64</v>
      </c>
      <c r="E42" s="81">
        <v>29</v>
      </c>
      <c r="F42" s="85">
        <f t="shared" si="12"/>
        <v>58</v>
      </c>
      <c r="G42" s="81">
        <v>46</v>
      </c>
      <c r="H42" s="85">
        <f t="shared" si="13"/>
        <v>51.68539325842696</v>
      </c>
      <c r="I42" s="81">
        <v>234</v>
      </c>
      <c r="J42" s="85">
        <f t="shared" si="14"/>
        <v>58.79396984924623</v>
      </c>
      <c r="K42" s="81">
        <v>77</v>
      </c>
      <c r="L42" s="85">
        <f t="shared" si="15"/>
        <v>77</v>
      </c>
      <c r="M42" s="74">
        <f t="shared" si="16"/>
        <v>170</v>
      </c>
      <c r="O42" s="85">
        <f t="shared" si="9"/>
        <v>68</v>
      </c>
      <c r="P42" s="74">
        <f t="shared" si="10"/>
        <v>280</v>
      </c>
      <c r="Q42" s="87">
        <f t="shared" si="17"/>
        <v>57.49486652977413</v>
      </c>
    </row>
    <row r="43" spans="1:17" ht="15">
      <c r="A43" s="83">
        <v>0</v>
      </c>
      <c r="B43" s="84" t="s">
        <v>40</v>
      </c>
      <c r="C43" s="79">
        <v>48</v>
      </c>
      <c r="D43" s="85">
        <f t="shared" si="11"/>
        <v>48</v>
      </c>
      <c r="E43" s="81">
        <v>21</v>
      </c>
      <c r="F43" s="85">
        <f t="shared" si="12"/>
        <v>42</v>
      </c>
      <c r="G43" s="81">
        <v>19</v>
      </c>
      <c r="H43" s="85">
        <f t="shared" si="13"/>
        <v>21.348314606741575</v>
      </c>
      <c r="I43" s="81">
        <v>95</v>
      </c>
      <c r="J43" s="85">
        <f t="shared" si="14"/>
        <v>23.86934673366834</v>
      </c>
      <c r="K43" s="81">
        <v>29</v>
      </c>
      <c r="L43" s="85">
        <f t="shared" si="15"/>
        <v>29</v>
      </c>
      <c r="M43" s="74">
        <f t="shared" si="16"/>
        <v>98</v>
      </c>
      <c r="O43" s="85">
        <f t="shared" si="9"/>
        <v>39.2</v>
      </c>
      <c r="P43" s="74">
        <f t="shared" si="10"/>
        <v>114</v>
      </c>
      <c r="Q43" s="87">
        <f t="shared" si="17"/>
        <v>23.408624229979466</v>
      </c>
    </row>
    <row r="44" spans="1:17" ht="15">
      <c r="A44" s="83">
        <v>0</v>
      </c>
      <c r="B44" s="84" t="s">
        <v>41</v>
      </c>
      <c r="C44" s="79">
        <v>57</v>
      </c>
      <c r="D44" s="85">
        <f t="shared" si="11"/>
        <v>57</v>
      </c>
      <c r="E44" s="81">
        <v>24</v>
      </c>
      <c r="F44" s="85">
        <f t="shared" si="12"/>
        <v>48</v>
      </c>
      <c r="G44" s="81">
        <v>27</v>
      </c>
      <c r="H44" s="85">
        <f t="shared" si="13"/>
        <v>30.337078651685392</v>
      </c>
      <c r="I44" s="81">
        <v>144</v>
      </c>
      <c r="J44" s="85">
        <f t="shared" si="14"/>
        <v>36.18090452261306</v>
      </c>
      <c r="K44" s="81">
        <v>63</v>
      </c>
      <c r="L44" s="85">
        <f t="shared" si="15"/>
        <v>63</v>
      </c>
      <c r="M44" s="74">
        <f t="shared" si="16"/>
        <v>144</v>
      </c>
      <c r="O44" s="85">
        <f t="shared" si="9"/>
        <v>57.6</v>
      </c>
      <c r="P44" s="74">
        <f t="shared" si="10"/>
        <v>171</v>
      </c>
      <c r="Q44" s="87">
        <f t="shared" si="17"/>
        <v>35.1129363449692</v>
      </c>
    </row>
    <row r="45" spans="1:17" ht="15">
      <c r="A45" s="83">
        <v>0</v>
      </c>
      <c r="B45" s="84" t="s">
        <v>42</v>
      </c>
      <c r="C45" s="79">
        <v>24</v>
      </c>
      <c r="D45" s="85">
        <f t="shared" si="11"/>
        <v>24</v>
      </c>
      <c r="E45" s="81">
        <v>14</v>
      </c>
      <c r="F45" s="85">
        <f t="shared" si="12"/>
        <v>28</v>
      </c>
      <c r="G45" s="81">
        <v>21</v>
      </c>
      <c r="H45" s="85">
        <f t="shared" si="13"/>
        <v>23.59550561797753</v>
      </c>
      <c r="I45" s="81">
        <v>119</v>
      </c>
      <c r="J45" s="85">
        <f t="shared" si="14"/>
        <v>29.899497487437184</v>
      </c>
      <c r="K45" s="81">
        <v>17</v>
      </c>
      <c r="L45" s="85">
        <f t="shared" si="15"/>
        <v>17</v>
      </c>
      <c r="M45" s="74">
        <f t="shared" si="16"/>
        <v>55</v>
      </c>
      <c r="O45" s="85">
        <f t="shared" si="9"/>
        <v>22</v>
      </c>
      <c r="P45" s="74">
        <f t="shared" si="10"/>
        <v>140</v>
      </c>
      <c r="Q45" s="87">
        <f t="shared" si="17"/>
        <v>28.747433264887064</v>
      </c>
    </row>
    <row r="46" spans="1:17" ht="15">
      <c r="A46" s="83">
        <v>0</v>
      </c>
      <c r="B46" s="84" t="s">
        <v>43</v>
      </c>
      <c r="C46" s="79">
        <v>66</v>
      </c>
      <c r="D46" s="85">
        <f t="shared" si="11"/>
        <v>66</v>
      </c>
      <c r="E46" s="81">
        <v>23</v>
      </c>
      <c r="F46" s="85">
        <f t="shared" si="12"/>
        <v>46</v>
      </c>
      <c r="G46" s="81">
        <v>33</v>
      </c>
      <c r="H46" s="85">
        <f t="shared" si="13"/>
        <v>37.07865168539326</v>
      </c>
      <c r="I46" s="81">
        <v>157</v>
      </c>
      <c r="J46" s="85">
        <f t="shared" si="14"/>
        <v>39.447236180904525</v>
      </c>
      <c r="K46" s="81">
        <v>68</v>
      </c>
      <c r="L46" s="85">
        <f t="shared" si="15"/>
        <v>68</v>
      </c>
      <c r="M46" s="74">
        <f t="shared" si="16"/>
        <v>157</v>
      </c>
      <c r="O46" s="85">
        <f t="shared" si="9"/>
        <v>62.8</v>
      </c>
      <c r="P46" s="74">
        <f t="shared" si="10"/>
        <v>190</v>
      </c>
      <c r="Q46" s="87">
        <f t="shared" si="17"/>
        <v>39.01437371663244</v>
      </c>
    </row>
    <row r="47" spans="1:17" ht="15">
      <c r="A47" s="83">
        <v>0</v>
      </c>
      <c r="B47" s="84" t="s">
        <v>44</v>
      </c>
      <c r="C47" s="79">
        <v>31</v>
      </c>
      <c r="D47" s="85">
        <f t="shared" si="11"/>
        <v>31</v>
      </c>
      <c r="E47" s="81">
        <v>10</v>
      </c>
      <c r="F47" s="85">
        <f t="shared" si="12"/>
        <v>20</v>
      </c>
      <c r="G47" s="81">
        <v>24</v>
      </c>
      <c r="H47" s="85">
        <f t="shared" si="13"/>
        <v>26.96629213483146</v>
      </c>
      <c r="I47" s="81">
        <v>105</v>
      </c>
      <c r="J47" s="85">
        <f t="shared" si="14"/>
        <v>26.381909547738694</v>
      </c>
      <c r="K47" s="81">
        <v>40</v>
      </c>
      <c r="L47" s="85">
        <f t="shared" si="15"/>
        <v>40</v>
      </c>
      <c r="M47" s="74">
        <f t="shared" si="16"/>
        <v>81</v>
      </c>
      <c r="O47" s="85">
        <f t="shared" si="9"/>
        <v>32.4</v>
      </c>
      <c r="P47" s="74">
        <f t="shared" si="10"/>
        <v>129</v>
      </c>
      <c r="Q47" s="87">
        <f t="shared" si="17"/>
        <v>26.48870636550308</v>
      </c>
    </row>
    <row r="48" spans="1:17" ht="15">
      <c r="A48" s="83">
        <v>0</v>
      </c>
      <c r="B48" s="84" t="s">
        <v>45</v>
      </c>
      <c r="C48" s="79">
        <v>12</v>
      </c>
      <c r="D48" s="85">
        <f t="shared" si="11"/>
        <v>12</v>
      </c>
      <c r="E48" s="81">
        <v>5</v>
      </c>
      <c r="F48" s="85">
        <f t="shared" si="12"/>
        <v>10</v>
      </c>
      <c r="G48" s="81">
        <v>12</v>
      </c>
      <c r="H48" s="85">
        <f t="shared" si="13"/>
        <v>13.48314606741573</v>
      </c>
      <c r="I48" s="81">
        <v>106</v>
      </c>
      <c r="J48" s="85">
        <f t="shared" si="14"/>
        <v>26.633165829145728</v>
      </c>
      <c r="K48" s="81">
        <v>14</v>
      </c>
      <c r="L48" s="85">
        <f t="shared" si="15"/>
        <v>14</v>
      </c>
      <c r="M48" s="74">
        <f t="shared" si="16"/>
        <v>31</v>
      </c>
      <c r="O48" s="85">
        <f t="shared" si="9"/>
        <v>12.4</v>
      </c>
      <c r="P48" s="74">
        <f t="shared" si="10"/>
        <v>118</v>
      </c>
      <c r="Q48" s="87">
        <f t="shared" si="17"/>
        <v>24.229979466119097</v>
      </c>
    </row>
    <row r="49" spans="1:17" ht="15">
      <c r="A49" s="83">
        <v>0</v>
      </c>
      <c r="B49" s="84" t="s">
        <v>46</v>
      </c>
      <c r="C49" s="79">
        <v>17</v>
      </c>
      <c r="D49" s="85">
        <f t="shared" si="11"/>
        <v>17</v>
      </c>
      <c r="E49" s="81">
        <v>7</v>
      </c>
      <c r="F49" s="85">
        <f t="shared" si="12"/>
        <v>14</v>
      </c>
      <c r="G49" s="81">
        <v>16</v>
      </c>
      <c r="H49" s="85">
        <f t="shared" si="13"/>
        <v>17.97752808988764</v>
      </c>
      <c r="I49" s="81">
        <v>95</v>
      </c>
      <c r="J49" s="85">
        <f t="shared" si="14"/>
        <v>23.86934673366834</v>
      </c>
      <c r="K49" s="81">
        <v>14</v>
      </c>
      <c r="L49" s="85">
        <f t="shared" si="15"/>
        <v>14</v>
      </c>
      <c r="M49" s="74">
        <f t="shared" si="16"/>
        <v>38</v>
      </c>
      <c r="O49" s="85">
        <f t="shared" si="9"/>
        <v>15.2</v>
      </c>
      <c r="P49" s="74">
        <f t="shared" si="10"/>
        <v>111</v>
      </c>
      <c r="Q49" s="87">
        <f t="shared" si="17"/>
        <v>22.792607802874745</v>
      </c>
    </row>
    <row r="50" spans="1:17" ht="15">
      <c r="A50" s="83">
        <v>0</v>
      </c>
      <c r="B50" s="84" t="s">
        <v>47</v>
      </c>
      <c r="C50" s="79">
        <v>26</v>
      </c>
      <c r="D50" s="85">
        <f t="shared" si="11"/>
        <v>26</v>
      </c>
      <c r="E50" s="81">
        <v>11</v>
      </c>
      <c r="F50" s="85">
        <f t="shared" si="12"/>
        <v>22</v>
      </c>
      <c r="G50" s="81">
        <v>20</v>
      </c>
      <c r="H50" s="85">
        <f t="shared" si="13"/>
        <v>22.471910112359552</v>
      </c>
      <c r="I50" s="81">
        <v>112</v>
      </c>
      <c r="J50" s="85">
        <f t="shared" si="14"/>
        <v>28.14070351758794</v>
      </c>
      <c r="K50" s="81">
        <v>42</v>
      </c>
      <c r="L50" s="85">
        <f t="shared" si="15"/>
        <v>42</v>
      </c>
      <c r="M50" s="74">
        <f t="shared" si="16"/>
        <v>79</v>
      </c>
      <c r="O50" s="85">
        <f t="shared" si="9"/>
        <v>31.6</v>
      </c>
      <c r="P50" s="74">
        <f t="shared" si="10"/>
        <v>132</v>
      </c>
      <c r="Q50" s="87">
        <f t="shared" si="17"/>
        <v>27.104722792607802</v>
      </c>
    </row>
    <row r="51" spans="1:17" ht="15">
      <c r="A51" s="83">
        <v>0</v>
      </c>
      <c r="B51" s="84" t="s">
        <v>48</v>
      </c>
      <c r="C51" s="79">
        <v>60</v>
      </c>
      <c r="D51" s="85">
        <f t="shared" si="11"/>
        <v>60</v>
      </c>
      <c r="E51" s="81">
        <v>31</v>
      </c>
      <c r="F51" s="85">
        <f t="shared" si="12"/>
        <v>62</v>
      </c>
      <c r="G51" s="81">
        <v>33</v>
      </c>
      <c r="H51" s="85">
        <f t="shared" si="13"/>
        <v>37.07865168539326</v>
      </c>
      <c r="I51" s="81">
        <v>144</v>
      </c>
      <c r="J51" s="85">
        <f t="shared" si="14"/>
        <v>36.18090452261306</v>
      </c>
      <c r="K51" s="81">
        <v>67</v>
      </c>
      <c r="L51" s="85">
        <f t="shared" si="15"/>
        <v>67</v>
      </c>
      <c r="M51" s="74">
        <f t="shared" si="16"/>
        <v>158</v>
      </c>
      <c r="O51" s="85">
        <f t="shared" si="9"/>
        <v>63.2</v>
      </c>
      <c r="P51" s="74">
        <f t="shared" si="10"/>
        <v>177</v>
      </c>
      <c r="Q51" s="87">
        <f t="shared" si="17"/>
        <v>36.34496919917864</v>
      </c>
    </row>
    <row r="52" spans="1:17" ht="15">
      <c r="A52" s="83">
        <v>0</v>
      </c>
      <c r="B52" s="84" t="s">
        <v>49</v>
      </c>
      <c r="C52" s="79">
        <v>33</v>
      </c>
      <c r="D52" s="85">
        <f t="shared" si="11"/>
        <v>33</v>
      </c>
      <c r="E52" s="81">
        <v>9</v>
      </c>
      <c r="F52" s="85">
        <f t="shared" si="12"/>
        <v>18</v>
      </c>
      <c r="G52" s="81">
        <v>21</v>
      </c>
      <c r="H52" s="85">
        <f t="shared" si="13"/>
        <v>23.59550561797753</v>
      </c>
      <c r="I52" s="81">
        <v>109</v>
      </c>
      <c r="J52" s="85">
        <f t="shared" si="14"/>
        <v>27.386934673366834</v>
      </c>
      <c r="K52" s="81">
        <v>49</v>
      </c>
      <c r="L52" s="85">
        <f t="shared" si="15"/>
        <v>49</v>
      </c>
      <c r="M52" s="74">
        <f t="shared" si="16"/>
        <v>91</v>
      </c>
      <c r="O52" s="85">
        <f t="shared" si="9"/>
        <v>36.4</v>
      </c>
      <c r="P52" s="74">
        <f t="shared" si="10"/>
        <v>130</v>
      </c>
      <c r="Q52" s="87">
        <f t="shared" si="17"/>
        <v>26.694045174537987</v>
      </c>
    </row>
    <row r="53" spans="1:17" ht="15">
      <c r="A53" s="83">
        <v>0</v>
      </c>
      <c r="B53" s="84" t="s">
        <v>50</v>
      </c>
      <c r="C53" s="79">
        <v>59</v>
      </c>
      <c r="D53" s="85">
        <f t="shared" si="11"/>
        <v>59</v>
      </c>
      <c r="E53" s="81">
        <v>32</v>
      </c>
      <c r="F53" s="85">
        <f t="shared" si="12"/>
        <v>64</v>
      </c>
      <c r="G53" s="81">
        <v>35</v>
      </c>
      <c r="H53" s="85">
        <f t="shared" si="13"/>
        <v>39.325842696629216</v>
      </c>
      <c r="I53" s="81">
        <v>160</v>
      </c>
      <c r="J53" s="85">
        <f t="shared" si="14"/>
        <v>40.20100502512563</v>
      </c>
      <c r="K53" s="81">
        <v>67</v>
      </c>
      <c r="L53" s="85">
        <f t="shared" si="15"/>
        <v>67</v>
      </c>
      <c r="M53" s="74">
        <f t="shared" si="16"/>
        <v>158</v>
      </c>
      <c r="O53" s="85">
        <f t="shared" si="9"/>
        <v>63.2</v>
      </c>
      <c r="P53" s="74">
        <f t="shared" si="10"/>
        <v>195</v>
      </c>
      <c r="Q53" s="87">
        <f t="shared" si="17"/>
        <v>40.04106776180698</v>
      </c>
    </row>
    <row r="54" spans="1:17" ht="15">
      <c r="A54" s="83">
        <v>0</v>
      </c>
      <c r="B54" s="84" t="s">
        <v>51</v>
      </c>
      <c r="C54" s="79">
        <v>18</v>
      </c>
      <c r="D54" s="85">
        <f t="shared" si="11"/>
        <v>18</v>
      </c>
      <c r="E54" s="81">
        <v>5</v>
      </c>
      <c r="F54" s="85">
        <f t="shared" si="12"/>
        <v>10</v>
      </c>
      <c r="G54" s="81">
        <v>16</v>
      </c>
      <c r="H54" s="85">
        <f t="shared" si="13"/>
        <v>17.97752808988764</v>
      </c>
      <c r="I54" s="81">
        <v>74</v>
      </c>
      <c r="J54" s="85">
        <f t="shared" si="14"/>
        <v>18.592964824120603</v>
      </c>
      <c r="K54" s="81">
        <v>22</v>
      </c>
      <c r="L54" s="85">
        <f t="shared" si="15"/>
        <v>22</v>
      </c>
      <c r="M54" s="74">
        <f t="shared" si="16"/>
        <v>45</v>
      </c>
      <c r="O54" s="85">
        <f t="shared" si="9"/>
        <v>18</v>
      </c>
      <c r="P54" s="74">
        <f t="shared" si="10"/>
        <v>90</v>
      </c>
      <c r="Q54" s="87">
        <f t="shared" si="17"/>
        <v>18.480492813141684</v>
      </c>
    </row>
    <row r="55" spans="1:17" ht="15">
      <c r="A55" s="83">
        <v>0</v>
      </c>
      <c r="B55" s="84" t="s">
        <v>52</v>
      </c>
      <c r="C55" s="79">
        <v>30</v>
      </c>
      <c r="D55" s="85">
        <f t="shared" si="11"/>
        <v>30</v>
      </c>
      <c r="E55" s="81">
        <v>7</v>
      </c>
      <c r="F55" s="85">
        <f t="shared" si="12"/>
        <v>14</v>
      </c>
      <c r="G55" s="81">
        <v>25</v>
      </c>
      <c r="H55" s="85">
        <f t="shared" si="13"/>
        <v>28.089887640449437</v>
      </c>
      <c r="I55" s="81">
        <v>120</v>
      </c>
      <c r="J55" s="85">
        <f t="shared" si="14"/>
        <v>30.150753768844222</v>
      </c>
      <c r="K55" s="81">
        <v>54</v>
      </c>
      <c r="L55" s="85">
        <f t="shared" si="15"/>
        <v>54</v>
      </c>
      <c r="M55" s="74">
        <f t="shared" si="16"/>
        <v>91</v>
      </c>
      <c r="O55" s="85">
        <f t="shared" si="9"/>
        <v>36.4</v>
      </c>
      <c r="P55" s="74">
        <f t="shared" si="10"/>
        <v>145</v>
      </c>
      <c r="Q55" s="87">
        <f t="shared" si="17"/>
        <v>29.7741273100616</v>
      </c>
    </row>
    <row r="56" spans="1:17" ht="15">
      <c r="A56" s="83">
        <v>0</v>
      </c>
      <c r="B56" s="84" t="s">
        <v>53</v>
      </c>
      <c r="C56" s="79">
        <v>20</v>
      </c>
      <c r="D56" s="85">
        <f t="shared" si="11"/>
        <v>20</v>
      </c>
      <c r="E56" s="81">
        <v>6</v>
      </c>
      <c r="F56" s="85">
        <f t="shared" si="12"/>
        <v>12</v>
      </c>
      <c r="G56" s="81">
        <v>0</v>
      </c>
      <c r="H56" s="85">
        <f t="shared" si="13"/>
        <v>0</v>
      </c>
      <c r="I56" s="81">
        <v>32</v>
      </c>
      <c r="J56" s="85">
        <f t="shared" si="14"/>
        <v>8.040201005025125</v>
      </c>
      <c r="K56" s="81">
        <v>17</v>
      </c>
      <c r="L56" s="85">
        <f t="shared" si="15"/>
        <v>17</v>
      </c>
      <c r="M56" s="74">
        <f t="shared" si="16"/>
        <v>43</v>
      </c>
      <c r="O56" s="85">
        <f t="shared" si="9"/>
        <v>17.2</v>
      </c>
      <c r="P56" s="74">
        <f t="shared" si="10"/>
        <v>32</v>
      </c>
      <c r="Q56" s="87">
        <f t="shared" si="17"/>
        <v>6.570841889117043</v>
      </c>
    </row>
    <row r="57" spans="1:17" ht="15">
      <c r="A57" s="83">
        <v>0</v>
      </c>
      <c r="B57" s="84" t="s">
        <v>54</v>
      </c>
      <c r="C57" s="79">
        <v>68</v>
      </c>
      <c r="D57" s="86">
        <f t="shared" si="11"/>
        <v>68</v>
      </c>
      <c r="E57" s="79">
        <v>29</v>
      </c>
      <c r="F57" s="86">
        <f t="shared" si="12"/>
        <v>58</v>
      </c>
      <c r="G57" s="79">
        <v>33</v>
      </c>
      <c r="H57" s="86">
        <f t="shared" si="13"/>
        <v>37.07865168539326</v>
      </c>
      <c r="I57" s="79">
        <v>186</v>
      </c>
      <c r="J57" s="86">
        <f t="shared" si="14"/>
        <v>46.733668341708544</v>
      </c>
      <c r="K57" s="79">
        <v>74</v>
      </c>
      <c r="L57" s="85">
        <f t="shared" si="15"/>
        <v>74</v>
      </c>
      <c r="M57" s="74">
        <f t="shared" si="16"/>
        <v>171</v>
      </c>
      <c r="O57" s="85">
        <f t="shared" si="9"/>
        <v>68.4</v>
      </c>
      <c r="P57" s="74">
        <f t="shared" si="10"/>
        <v>219</v>
      </c>
      <c r="Q57" s="87">
        <f t="shared" si="17"/>
        <v>44.969199178644764</v>
      </c>
    </row>
    <row r="58" spans="1:17" ht="15">
      <c r="A58" s="83">
        <v>0</v>
      </c>
      <c r="B58" s="84" t="s">
        <v>55</v>
      </c>
      <c r="C58" s="79">
        <v>59</v>
      </c>
      <c r="D58" s="85">
        <f t="shared" si="11"/>
        <v>59</v>
      </c>
      <c r="E58" s="81">
        <v>21</v>
      </c>
      <c r="F58" s="85">
        <f t="shared" si="12"/>
        <v>42</v>
      </c>
      <c r="G58" s="81">
        <v>38</v>
      </c>
      <c r="H58" s="85">
        <f t="shared" si="13"/>
        <v>42.69662921348315</v>
      </c>
      <c r="I58" s="81">
        <v>149</v>
      </c>
      <c r="J58" s="85">
        <f t="shared" si="14"/>
        <v>37.437185929648244</v>
      </c>
      <c r="K58" s="81">
        <v>75</v>
      </c>
      <c r="L58" s="85">
        <f t="shared" si="15"/>
        <v>75</v>
      </c>
      <c r="M58" s="74">
        <f t="shared" si="16"/>
        <v>155</v>
      </c>
      <c r="O58" s="85">
        <f t="shared" si="9"/>
        <v>62</v>
      </c>
      <c r="P58" s="74">
        <f t="shared" si="10"/>
        <v>187</v>
      </c>
      <c r="Q58" s="87">
        <f t="shared" si="17"/>
        <v>38.39835728952772</v>
      </c>
    </row>
    <row r="59" spans="1:17" ht="15">
      <c r="A59" s="83">
        <v>0</v>
      </c>
      <c r="B59" s="84" t="s">
        <v>56</v>
      </c>
      <c r="C59" s="79">
        <v>18</v>
      </c>
      <c r="D59" s="85">
        <f t="shared" si="11"/>
        <v>18</v>
      </c>
      <c r="E59" s="81">
        <v>7</v>
      </c>
      <c r="F59" s="85">
        <f t="shared" si="12"/>
        <v>14</v>
      </c>
      <c r="G59" s="81">
        <v>13</v>
      </c>
      <c r="H59" s="85">
        <f t="shared" si="13"/>
        <v>14.606741573033707</v>
      </c>
      <c r="I59" s="81">
        <v>89</v>
      </c>
      <c r="J59" s="85">
        <f t="shared" si="14"/>
        <v>22.36180904522613</v>
      </c>
      <c r="K59" s="81">
        <v>16</v>
      </c>
      <c r="L59" s="85">
        <f t="shared" si="15"/>
        <v>16</v>
      </c>
      <c r="M59" s="74">
        <f t="shared" si="16"/>
        <v>41</v>
      </c>
      <c r="O59" s="85">
        <f t="shared" si="9"/>
        <v>16.4</v>
      </c>
      <c r="P59" s="74">
        <f t="shared" si="10"/>
        <v>102</v>
      </c>
      <c r="Q59" s="87">
        <f t="shared" si="17"/>
        <v>20.944558521560573</v>
      </c>
    </row>
    <row r="60" spans="1:17" ht="15">
      <c r="A60" s="83">
        <v>0</v>
      </c>
      <c r="B60" s="84" t="s">
        <v>57</v>
      </c>
      <c r="C60" s="79">
        <v>54</v>
      </c>
      <c r="D60" s="85">
        <f t="shared" si="11"/>
        <v>54</v>
      </c>
      <c r="E60" s="81">
        <v>31</v>
      </c>
      <c r="F60" s="85">
        <f t="shared" si="12"/>
        <v>62</v>
      </c>
      <c r="G60" s="81">
        <v>38</v>
      </c>
      <c r="H60" s="85">
        <f t="shared" si="13"/>
        <v>42.69662921348315</v>
      </c>
      <c r="I60" s="81">
        <v>151</v>
      </c>
      <c r="J60" s="85">
        <f t="shared" si="14"/>
        <v>37.93969849246231</v>
      </c>
      <c r="K60" s="81">
        <v>70</v>
      </c>
      <c r="L60" s="85">
        <f t="shared" si="15"/>
        <v>70</v>
      </c>
      <c r="M60" s="74">
        <f t="shared" si="16"/>
        <v>155</v>
      </c>
      <c r="O60" s="85">
        <f t="shared" si="9"/>
        <v>62</v>
      </c>
      <c r="P60" s="74">
        <f t="shared" si="10"/>
        <v>189</v>
      </c>
      <c r="Q60" s="87">
        <f t="shared" si="17"/>
        <v>38.809034907597535</v>
      </c>
    </row>
    <row r="61" spans="1:17" ht="15">
      <c r="A61" s="83">
        <v>0</v>
      </c>
      <c r="B61" s="84" t="s">
        <v>58</v>
      </c>
      <c r="C61" s="79">
        <v>26</v>
      </c>
      <c r="D61" s="85">
        <f t="shared" si="11"/>
        <v>26</v>
      </c>
      <c r="E61" s="81">
        <v>10</v>
      </c>
      <c r="F61" s="85">
        <f t="shared" si="12"/>
        <v>20</v>
      </c>
      <c r="G61" s="81">
        <v>20</v>
      </c>
      <c r="H61" s="85">
        <f t="shared" si="13"/>
        <v>22.471910112359552</v>
      </c>
      <c r="I61" s="81">
        <v>97</v>
      </c>
      <c r="J61" s="85">
        <f t="shared" si="14"/>
        <v>24.371859296482413</v>
      </c>
      <c r="K61" s="81">
        <v>41</v>
      </c>
      <c r="L61" s="85">
        <f t="shared" si="15"/>
        <v>41</v>
      </c>
      <c r="M61" s="74">
        <f t="shared" si="16"/>
        <v>77</v>
      </c>
      <c r="O61" s="85">
        <f t="shared" si="9"/>
        <v>30.8</v>
      </c>
      <c r="P61" s="74">
        <f t="shared" si="10"/>
        <v>117</v>
      </c>
      <c r="Q61" s="87">
        <f t="shared" si="17"/>
        <v>24.024640657084188</v>
      </c>
    </row>
    <row r="62" spans="1:17" ht="15">
      <c r="A62" s="83">
        <v>0</v>
      </c>
      <c r="B62" s="84" t="s">
        <v>59</v>
      </c>
      <c r="C62" s="79">
        <v>61</v>
      </c>
      <c r="D62" s="85">
        <f t="shared" si="11"/>
        <v>61</v>
      </c>
      <c r="E62" s="81">
        <v>29</v>
      </c>
      <c r="F62" s="85">
        <f t="shared" si="12"/>
        <v>58</v>
      </c>
      <c r="G62" s="81">
        <v>32</v>
      </c>
      <c r="H62" s="85">
        <f t="shared" si="13"/>
        <v>35.95505617977528</v>
      </c>
      <c r="I62" s="81">
        <v>179</v>
      </c>
      <c r="J62" s="85">
        <f t="shared" si="14"/>
        <v>44.97487437185929</v>
      </c>
      <c r="K62" s="81">
        <v>70</v>
      </c>
      <c r="L62" s="85">
        <f t="shared" si="15"/>
        <v>70</v>
      </c>
      <c r="M62" s="74">
        <f t="shared" si="16"/>
        <v>160</v>
      </c>
      <c r="O62" s="85">
        <f t="shared" si="9"/>
        <v>64</v>
      </c>
      <c r="P62" s="74">
        <f t="shared" si="10"/>
        <v>211</v>
      </c>
      <c r="Q62" s="87">
        <f t="shared" si="17"/>
        <v>43.3264887063655</v>
      </c>
    </row>
    <row r="63" spans="1:17" ht="15">
      <c r="A63" s="83">
        <v>0</v>
      </c>
      <c r="B63" s="84" t="s">
        <v>60</v>
      </c>
      <c r="C63" s="79">
        <v>65</v>
      </c>
      <c r="D63" s="85">
        <f t="shared" si="11"/>
        <v>65</v>
      </c>
      <c r="E63" s="81">
        <v>30</v>
      </c>
      <c r="F63" s="85">
        <f t="shared" si="12"/>
        <v>60</v>
      </c>
      <c r="G63" s="81">
        <v>34</v>
      </c>
      <c r="H63" s="85">
        <f t="shared" si="13"/>
        <v>38.20224719101124</v>
      </c>
      <c r="I63" s="81">
        <v>156</v>
      </c>
      <c r="J63" s="85">
        <f t="shared" si="14"/>
        <v>39.19597989949749</v>
      </c>
      <c r="K63" s="81">
        <v>72</v>
      </c>
      <c r="L63" s="85">
        <f t="shared" si="15"/>
        <v>72</v>
      </c>
      <c r="M63" s="74">
        <f t="shared" si="16"/>
        <v>167</v>
      </c>
      <c r="O63" s="85">
        <f t="shared" si="9"/>
        <v>66.8</v>
      </c>
      <c r="P63" s="74">
        <f t="shared" si="10"/>
        <v>190</v>
      </c>
      <c r="Q63" s="87">
        <f t="shared" si="17"/>
        <v>39.01437371663244</v>
      </c>
    </row>
    <row r="64" spans="1:17" ht="15">
      <c r="A64" s="83">
        <v>0</v>
      </c>
      <c r="B64" s="84" t="s">
        <v>61</v>
      </c>
      <c r="C64" s="79">
        <v>60</v>
      </c>
      <c r="D64" s="85">
        <f t="shared" si="11"/>
        <v>60</v>
      </c>
      <c r="E64" s="81">
        <v>24</v>
      </c>
      <c r="F64" s="85">
        <f t="shared" si="12"/>
        <v>48</v>
      </c>
      <c r="G64" s="81">
        <v>31</v>
      </c>
      <c r="H64" s="85">
        <f t="shared" si="13"/>
        <v>34.831460674157306</v>
      </c>
      <c r="I64" s="81">
        <v>129</v>
      </c>
      <c r="J64" s="85">
        <f t="shared" si="14"/>
        <v>32.41206030150754</v>
      </c>
      <c r="K64" s="81">
        <v>63</v>
      </c>
      <c r="L64" s="85">
        <f t="shared" si="15"/>
        <v>63</v>
      </c>
      <c r="M64" s="74">
        <f t="shared" si="16"/>
        <v>147</v>
      </c>
      <c r="O64" s="85">
        <f t="shared" si="9"/>
        <v>58.8</v>
      </c>
      <c r="P64" s="74">
        <f t="shared" si="10"/>
        <v>160</v>
      </c>
      <c r="Q64" s="87">
        <f t="shared" si="17"/>
        <v>32.85420944558521</v>
      </c>
    </row>
    <row r="65" spans="1:17" ht="15">
      <c r="A65" s="83">
        <v>0</v>
      </c>
      <c r="B65" s="84" t="s">
        <v>62</v>
      </c>
      <c r="C65" s="79">
        <v>62</v>
      </c>
      <c r="D65" s="85">
        <f t="shared" si="11"/>
        <v>62</v>
      </c>
      <c r="E65" s="81">
        <v>29</v>
      </c>
      <c r="F65" s="85">
        <f t="shared" si="12"/>
        <v>58</v>
      </c>
      <c r="G65" s="81">
        <v>26</v>
      </c>
      <c r="H65" s="85">
        <f t="shared" si="13"/>
        <v>29.213483146067414</v>
      </c>
      <c r="I65" s="81">
        <v>149</v>
      </c>
      <c r="J65" s="85">
        <f t="shared" si="14"/>
        <v>37.437185929648244</v>
      </c>
      <c r="K65" s="81">
        <v>66</v>
      </c>
      <c r="L65" s="85">
        <f t="shared" si="15"/>
        <v>66</v>
      </c>
      <c r="M65" s="74">
        <f t="shared" si="16"/>
        <v>157</v>
      </c>
      <c r="O65" s="85">
        <f t="shared" si="9"/>
        <v>62.8</v>
      </c>
      <c r="P65" s="74">
        <f t="shared" si="10"/>
        <v>175</v>
      </c>
      <c r="Q65" s="87">
        <f t="shared" si="17"/>
        <v>35.93429158110883</v>
      </c>
    </row>
    <row r="66" spans="1:17" ht="15">
      <c r="A66" s="83">
        <v>0</v>
      </c>
      <c r="B66" s="84" t="s">
        <v>63</v>
      </c>
      <c r="C66" s="79">
        <v>25</v>
      </c>
      <c r="D66" s="85">
        <f t="shared" si="11"/>
        <v>25</v>
      </c>
      <c r="E66" s="81">
        <v>9</v>
      </c>
      <c r="F66" s="85">
        <f t="shared" si="12"/>
        <v>18</v>
      </c>
      <c r="G66" s="81">
        <v>14</v>
      </c>
      <c r="H66" s="85">
        <f t="shared" si="13"/>
        <v>15.730337078651685</v>
      </c>
      <c r="I66" s="81">
        <v>126</v>
      </c>
      <c r="J66" s="85">
        <f t="shared" si="14"/>
        <v>31.65829145728643</v>
      </c>
      <c r="K66" s="81">
        <v>46</v>
      </c>
      <c r="L66" s="85">
        <f t="shared" si="15"/>
        <v>46</v>
      </c>
      <c r="M66" s="74">
        <f t="shared" si="16"/>
        <v>80</v>
      </c>
      <c r="O66" s="85">
        <f t="shared" si="9"/>
        <v>32</v>
      </c>
      <c r="P66" s="74">
        <f t="shared" si="10"/>
        <v>140</v>
      </c>
      <c r="Q66" s="87">
        <f t="shared" si="17"/>
        <v>28.747433264887064</v>
      </c>
    </row>
    <row r="67" spans="1:17" ht="15">
      <c r="A67" s="83">
        <v>0</v>
      </c>
      <c r="B67" s="84" t="s">
        <v>64</v>
      </c>
      <c r="C67" s="79">
        <v>22</v>
      </c>
      <c r="D67" s="85">
        <f t="shared" si="11"/>
        <v>22</v>
      </c>
      <c r="E67" s="81">
        <v>10</v>
      </c>
      <c r="F67" s="85">
        <f t="shared" si="12"/>
        <v>20</v>
      </c>
      <c r="G67" s="81">
        <v>17</v>
      </c>
      <c r="H67" s="85">
        <f t="shared" si="13"/>
        <v>19.10112359550562</v>
      </c>
      <c r="I67" s="81">
        <v>91</v>
      </c>
      <c r="J67" s="85">
        <f t="shared" si="14"/>
        <v>22.8643216080402</v>
      </c>
      <c r="K67" s="81">
        <v>21</v>
      </c>
      <c r="L67" s="85">
        <f t="shared" si="15"/>
        <v>21</v>
      </c>
      <c r="M67" s="74">
        <f t="shared" si="16"/>
        <v>53</v>
      </c>
      <c r="O67" s="85">
        <f t="shared" si="9"/>
        <v>21.2</v>
      </c>
      <c r="P67" s="74">
        <f t="shared" si="10"/>
        <v>108</v>
      </c>
      <c r="Q67" s="87">
        <f t="shared" si="17"/>
        <v>22.17659137577002</v>
      </c>
    </row>
    <row r="68" spans="1:17" ht="15">
      <c r="A68" s="83">
        <v>0</v>
      </c>
      <c r="B68" s="84" t="s">
        <v>65</v>
      </c>
      <c r="C68" s="79">
        <v>18</v>
      </c>
      <c r="D68" s="85">
        <f t="shared" si="11"/>
        <v>18</v>
      </c>
      <c r="E68" s="81">
        <v>7</v>
      </c>
      <c r="F68" s="85">
        <f t="shared" si="12"/>
        <v>14</v>
      </c>
      <c r="G68" s="81">
        <v>6</v>
      </c>
      <c r="H68" s="85">
        <f t="shared" si="13"/>
        <v>6.741573033707865</v>
      </c>
      <c r="I68" s="81">
        <v>78</v>
      </c>
      <c r="J68" s="85">
        <f t="shared" si="14"/>
        <v>19.597989949748744</v>
      </c>
      <c r="K68" s="81">
        <v>14</v>
      </c>
      <c r="L68" s="85">
        <f t="shared" si="15"/>
        <v>14</v>
      </c>
      <c r="M68" s="74">
        <f t="shared" si="16"/>
        <v>39</v>
      </c>
      <c r="O68" s="85">
        <f t="shared" si="9"/>
        <v>15.6</v>
      </c>
      <c r="P68" s="74">
        <f t="shared" si="10"/>
        <v>84</v>
      </c>
      <c r="Q68" s="87">
        <f t="shared" si="17"/>
        <v>17.248459958932237</v>
      </c>
    </row>
    <row r="69" spans="2:17" ht="15">
      <c r="B69" s="76"/>
      <c r="C69" s="76"/>
      <c r="E69" s="76"/>
      <c r="G69" s="76"/>
      <c r="I69" s="76"/>
      <c r="K69" s="76"/>
      <c r="M69" s="76"/>
      <c r="Q69" s="73">
        <v>70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H</cp:lastModifiedBy>
  <dcterms:created xsi:type="dcterms:W3CDTF">2006-06-19T12:35:52Z</dcterms:created>
  <dcterms:modified xsi:type="dcterms:W3CDTF">2006-06-22T19:53:20Z</dcterms:modified>
  <cp:category/>
  <cp:version/>
  <cp:contentType/>
  <cp:contentStatus/>
</cp:coreProperties>
</file>