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80" windowHeight="9855" activeTab="3"/>
  </bookViews>
  <sheets>
    <sheet name="Graph1" sheetId="1" r:id="rId1"/>
    <sheet name="Graph2" sheetId="2" r:id="rId2"/>
    <sheet name="Graph3A" sheetId="3" r:id="rId3"/>
    <sheet name="Graph3B" sheetId="4" r:id="rId4"/>
    <sheet name="TACC" sheetId="5" r:id="rId5"/>
    <sheet name="DOWJONES" sheetId="6" r:id="rId6"/>
    <sheet name="SALCONSO" sheetId="7" r:id="rId7"/>
  </sheets>
  <externalReferences>
    <externalReference r:id="rId10"/>
  </externalReferences>
  <definedNames>
    <definedName name="\x">#REF!</definedName>
    <definedName name="_Regression_Out" hidden="1">#REF!</definedName>
    <definedName name="_Regression_X" hidden="1">#REF!</definedName>
    <definedName name="_Regression_Y" hidden="1">#REF!</definedName>
    <definedName name="column_head">#REF!</definedName>
    <definedName name="column_headings">#REF!</definedName>
    <definedName name="column_numbers">#REF!</definedName>
    <definedName name="data">#REF!</definedName>
    <definedName name="data2">#REF!</definedName>
    <definedName name="fig4b">#REF!</definedName>
    <definedName name="footnotes">#REF!</definedName>
    <definedName name="footnotes2">#REF!</definedName>
    <definedName name="HTML_CodePage" hidden="1">1252</definedName>
    <definedName name="HTML_Control" hidden="1">{"'swa xoffs'!$A$4:$Q$37"}</definedName>
    <definedName name="HTML_Description" hidden="1">""</definedName>
    <definedName name="HTML_Email" hidden="1">""</definedName>
    <definedName name="HTML_Header" hidden="1">"Sheet1"</definedName>
    <definedName name="HTML_LastUpdate" hidden="1">"9/24/98"</definedName>
    <definedName name="HTML_LineAfter" hidden="1">FALSE</definedName>
    <definedName name="HTML_LineBefore" hidden="1">FALSE</definedName>
    <definedName name="HTML_Name" hidden="1">"Dweb"</definedName>
    <definedName name="HTML_OBDlg2" hidden="1">TRUE</definedName>
    <definedName name="HTML_OBDlg4" hidden="1">TRUE</definedName>
    <definedName name="HTML_OS" hidden="1">0</definedName>
    <definedName name="HTML_PathFile" hidden="1">"U:\data zone\datazone98\TEST\datazone\swaxoffs.html"</definedName>
    <definedName name="HTML_Title" hidden="1">"Book2"</definedName>
    <definedName name="spanners_level1">#REF!</definedName>
    <definedName name="spanners_level2">#REF!</definedName>
    <definedName name="spanners_level3">#REF!</definedName>
    <definedName name="spanners_level4">#REF!</definedName>
    <definedName name="spanners_level5">#REF!</definedName>
    <definedName name="spanners_levelV">#REF!</definedName>
    <definedName name="spanners_levelX">#REF!</definedName>
    <definedName name="spanners_levelY">#REF!</definedName>
    <definedName name="spanners_levelZ">#REF!</definedName>
    <definedName name="stub_lines">#REF!</definedName>
    <definedName name="titles">#REF!</definedName>
    <definedName name="totals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<sst xmlns="http://schemas.openxmlformats.org/spreadsheetml/2006/main" count="634" uniqueCount="425">
  <si>
    <t>Part salariale ajustée</t>
  </si>
  <si>
    <t>UE15</t>
  </si>
  <si>
    <t>USA</t>
  </si>
  <si>
    <t>PIB</t>
  </si>
  <si>
    <t>Conso/PIB</t>
  </si>
  <si>
    <t>Consommation privée</t>
  </si>
  <si>
    <t>Conso non salariale</t>
  </si>
  <si>
    <t>TRADE</t>
  </si>
  <si>
    <t>PROFIT</t>
  </si>
  <si>
    <t>GROUP</t>
  </si>
  <si>
    <t>DOW CLOSE</t>
  </si>
  <si>
    <t>TOTALRETURN</t>
  </si>
  <si>
    <t>GDPV</t>
  </si>
  <si>
    <t>txGDPV</t>
  </si>
  <si>
    <t>GDP</t>
  </si>
  <si>
    <t>PPIB</t>
  </si>
  <si>
    <t>PROFV</t>
  </si>
  <si>
    <t>GAP</t>
  </si>
  <si>
    <t>DOWV</t>
  </si>
  <si>
    <t>PROFV100</t>
  </si>
  <si>
    <t>DOWV100</t>
  </si>
  <si>
    <t>WEALTH/RDM</t>
  </si>
  <si>
    <t>http://www.djindexes.com/mdsidx/index.cfm?event=showavgIndexData&amp;perf=Historical%20Values</t>
  </si>
  <si>
    <t xml:space="preserve"> 1960-I </t>
  </si>
  <si>
    <t>3/31/1960</t>
  </si>
  <si>
    <t>Industrial (avg. avail. from: 26-May-1896)  [  DJI  ]</t>
  </si>
  <si>
    <t xml:space="preserve"> 1960-II </t>
  </si>
  <si>
    <t>6/30/1960</t>
  </si>
  <si>
    <t xml:space="preserve"> 1960-III </t>
  </si>
  <si>
    <t>9/30/1960</t>
  </si>
  <si>
    <t xml:space="preserve"> 1960-IV </t>
  </si>
  <si>
    <t>12/30/1960</t>
  </si>
  <si>
    <t xml:space="preserve"> 1961-I </t>
  </si>
  <si>
    <t>3/30/1961</t>
  </si>
  <si>
    <t xml:space="preserve"> 1961-II </t>
  </si>
  <si>
    <t>6/30/1961</t>
  </si>
  <si>
    <t xml:space="preserve"> 1961-III </t>
  </si>
  <si>
    <t>9/29/1961</t>
  </si>
  <si>
    <t xml:space="preserve"> 1961-IV </t>
  </si>
  <si>
    <t>12/29/1961</t>
  </si>
  <si>
    <t xml:space="preserve"> 1962-I </t>
  </si>
  <si>
    <t>3/30/1962</t>
  </si>
  <si>
    <t xml:space="preserve"> 1962-II </t>
  </si>
  <si>
    <t>6/29/1962</t>
  </si>
  <si>
    <t xml:space="preserve"> 1962-III </t>
  </si>
  <si>
    <t>9/28/1962</t>
  </si>
  <si>
    <t xml:space="preserve"> 1962-IV </t>
  </si>
  <si>
    <t>12/31/1962</t>
  </si>
  <si>
    <t xml:space="preserve"> 1963-I </t>
  </si>
  <si>
    <t>3/29/1963</t>
  </si>
  <si>
    <t xml:space="preserve"> 1963-II </t>
  </si>
  <si>
    <t>6/28/1963</t>
  </si>
  <si>
    <t xml:space="preserve"> 1963-III </t>
  </si>
  <si>
    <t>9/30/1963</t>
  </si>
  <si>
    <t xml:space="preserve"> 1963-IV </t>
  </si>
  <si>
    <t>12/31/1963</t>
  </si>
  <si>
    <t xml:space="preserve"> 1964-I </t>
  </si>
  <si>
    <t>3/31/1964</t>
  </si>
  <si>
    <t xml:space="preserve"> 1964-II </t>
  </si>
  <si>
    <t>6/30/1964</t>
  </si>
  <si>
    <t xml:space="preserve"> 1964-III </t>
  </si>
  <si>
    <t>9/30/1964</t>
  </si>
  <si>
    <t xml:space="preserve"> 1964-IV </t>
  </si>
  <si>
    <t>12/31/1964</t>
  </si>
  <si>
    <t xml:space="preserve"> 1965-I </t>
  </si>
  <si>
    <t>3/31/1965</t>
  </si>
  <si>
    <t xml:space="preserve"> 1965-II </t>
  </si>
  <si>
    <t>6/30/1965</t>
  </si>
  <si>
    <t xml:space="preserve"> 1965-III </t>
  </si>
  <si>
    <t>9/30/1965</t>
  </si>
  <si>
    <t xml:space="preserve"> 1965-IV </t>
  </si>
  <si>
    <t>12/31/1965</t>
  </si>
  <si>
    <t xml:space="preserve"> 1966-I </t>
  </si>
  <si>
    <t>3/31/1966</t>
  </si>
  <si>
    <t xml:space="preserve"> 1966-II </t>
  </si>
  <si>
    <t>6/30/1966</t>
  </si>
  <si>
    <t xml:space="preserve"> 1966-III </t>
  </si>
  <si>
    <t>9/30/1966</t>
  </si>
  <si>
    <t xml:space="preserve"> 1966-IV </t>
  </si>
  <si>
    <t>12/30/1966</t>
  </si>
  <si>
    <t xml:space="preserve"> 1967-I </t>
  </si>
  <si>
    <t>3/31/1967</t>
  </si>
  <si>
    <t xml:space="preserve"> 1967-II </t>
  </si>
  <si>
    <t>6/30/1967</t>
  </si>
  <si>
    <t xml:space="preserve"> 1967-III </t>
  </si>
  <si>
    <t>9/29/1967</t>
  </si>
  <si>
    <t xml:space="preserve"> 1967-IV </t>
  </si>
  <si>
    <t>12/29/1967</t>
  </si>
  <si>
    <t xml:space="preserve"> 1968-I </t>
  </si>
  <si>
    <t>3/29/1968</t>
  </si>
  <si>
    <t xml:space="preserve"> 1968-II </t>
  </si>
  <si>
    <t>6/28/1968</t>
  </si>
  <si>
    <t xml:space="preserve"> 1968-III </t>
  </si>
  <si>
    <t>9/30/1968</t>
  </si>
  <si>
    <t xml:space="preserve"> 1968-IV </t>
  </si>
  <si>
    <t>12/31/1968</t>
  </si>
  <si>
    <t xml:space="preserve"> 1969-I </t>
  </si>
  <si>
    <t>3/28/1969</t>
  </si>
  <si>
    <t xml:space="preserve"> 1969-II </t>
  </si>
  <si>
    <t>6/30/1969</t>
  </si>
  <si>
    <t xml:space="preserve"> 1969-III </t>
  </si>
  <si>
    <t>9/30/1969</t>
  </si>
  <si>
    <t xml:space="preserve"> 1969-IV </t>
  </si>
  <si>
    <t>12/31/1969</t>
  </si>
  <si>
    <t xml:space="preserve"> 1970-I </t>
  </si>
  <si>
    <t>3/31/1970</t>
  </si>
  <si>
    <t xml:space="preserve"> 1970-II </t>
  </si>
  <si>
    <t>6/30/1970</t>
  </si>
  <si>
    <t xml:space="preserve"> 1970-III </t>
  </si>
  <si>
    <t>9/30/1970</t>
  </si>
  <si>
    <t xml:space="preserve"> 1970-IV </t>
  </si>
  <si>
    <t>12/31/1970</t>
  </si>
  <si>
    <t xml:space="preserve"> 1971-I </t>
  </si>
  <si>
    <t>3/31/1971</t>
  </si>
  <si>
    <t xml:space="preserve"> 1971-II </t>
  </si>
  <si>
    <t>6/30/1971</t>
  </si>
  <si>
    <t xml:space="preserve"> 1971-III </t>
  </si>
  <si>
    <t>9/30/1971</t>
  </si>
  <si>
    <t xml:space="preserve"> 1971-IV </t>
  </si>
  <si>
    <t>12/31/1971</t>
  </si>
  <si>
    <t xml:space="preserve"> 1972-I </t>
  </si>
  <si>
    <t>3/30/1972</t>
  </si>
  <si>
    <t xml:space="preserve"> 1972-II </t>
  </si>
  <si>
    <t>6/30/1972</t>
  </si>
  <si>
    <t xml:space="preserve"> 1972-III </t>
  </si>
  <si>
    <t>9/29/1972</t>
  </si>
  <si>
    <t xml:space="preserve"> 1972-IV </t>
  </si>
  <si>
    <t>12/29/1972</t>
  </si>
  <si>
    <t xml:space="preserve"> 1973-I </t>
  </si>
  <si>
    <t>3/30/1973</t>
  </si>
  <si>
    <t xml:space="preserve"> 1973-II </t>
  </si>
  <si>
    <t>6/29/1973</t>
  </si>
  <si>
    <t xml:space="preserve"> 1973-III </t>
  </si>
  <si>
    <t>9/28/1973</t>
  </si>
  <si>
    <t xml:space="preserve"> 1973-IV </t>
  </si>
  <si>
    <t>12/31/1973</t>
  </si>
  <si>
    <t xml:space="preserve"> 1974-I </t>
  </si>
  <si>
    <t>3/29/1974</t>
  </si>
  <si>
    <t xml:space="preserve"> 1974-II </t>
  </si>
  <si>
    <t>6/28/1974</t>
  </si>
  <si>
    <t xml:space="preserve"> 1974-III </t>
  </si>
  <si>
    <t>9/30/1974</t>
  </si>
  <si>
    <t xml:space="preserve"> 1974-IV </t>
  </si>
  <si>
    <t>12/31/1974</t>
  </si>
  <si>
    <t xml:space="preserve"> 1975-I </t>
  </si>
  <si>
    <t>3/31/1975</t>
  </si>
  <si>
    <t xml:space="preserve"> 1975-II </t>
  </si>
  <si>
    <t>6/30/1975</t>
  </si>
  <si>
    <t xml:space="preserve"> 1975-III </t>
  </si>
  <si>
    <t>9/30/1975</t>
  </si>
  <si>
    <t xml:space="preserve"> 1975-IV </t>
  </si>
  <si>
    <t>12/31/1975</t>
  </si>
  <si>
    <t xml:space="preserve"> 1976-I </t>
  </si>
  <si>
    <t>3/31/1976</t>
  </si>
  <si>
    <t xml:space="preserve"> 1976-II </t>
  </si>
  <si>
    <t>6/30/1976</t>
  </si>
  <si>
    <t xml:space="preserve"> 1976-III </t>
  </si>
  <si>
    <t>9/30/1976</t>
  </si>
  <si>
    <t xml:space="preserve"> 1976-IV </t>
  </si>
  <si>
    <t>12/31/1976</t>
  </si>
  <si>
    <t xml:space="preserve"> 1977-I </t>
  </si>
  <si>
    <t>3/31/1977</t>
  </si>
  <si>
    <t xml:space="preserve"> 1977-II </t>
  </si>
  <si>
    <t>6/30/1977</t>
  </si>
  <si>
    <t xml:space="preserve"> 1977-III </t>
  </si>
  <si>
    <t>9/30/1977</t>
  </si>
  <si>
    <t xml:space="preserve"> 1977-IV </t>
  </si>
  <si>
    <t>12/30/1977</t>
  </si>
  <si>
    <t xml:space="preserve"> 1978-I </t>
  </si>
  <si>
    <t>3/31/1978</t>
  </si>
  <si>
    <t xml:space="preserve"> 1978-II </t>
  </si>
  <si>
    <t>6/30/1978</t>
  </si>
  <si>
    <t xml:space="preserve"> 1978-III </t>
  </si>
  <si>
    <t>9/29/1978</t>
  </si>
  <si>
    <t xml:space="preserve"> 1978-IV </t>
  </si>
  <si>
    <t>12/29/1978</t>
  </si>
  <si>
    <t xml:space="preserve"> 1979-I </t>
  </si>
  <si>
    <t>3/30/1979</t>
  </si>
  <si>
    <t xml:space="preserve"> 1979-II </t>
  </si>
  <si>
    <t>6/29/1979</t>
  </si>
  <si>
    <t xml:space="preserve"> 1979-III </t>
  </si>
  <si>
    <t>9/28/1979</t>
  </si>
  <si>
    <t xml:space="preserve"> 1979-IV </t>
  </si>
  <si>
    <t>12/31/1979</t>
  </si>
  <si>
    <t xml:space="preserve"> 1980-I </t>
  </si>
  <si>
    <t>3/31/1980</t>
  </si>
  <si>
    <t xml:space="preserve"> 1980-II </t>
  </si>
  <si>
    <t>6/30/1980</t>
  </si>
  <si>
    <t xml:space="preserve"> 1980-III </t>
  </si>
  <si>
    <t>9/30/1980</t>
  </si>
  <si>
    <t xml:space="preserve"> 1980-IV </t>
  </si>
  <si>
    <t>12/31/1980</t>
  </si>
  <si>
    <t xml:space="preserve"> 1981-I </t>
  </si>
  <si>
    <t>3/31/1981</t>
  </si>
  <si>
    <t xml:space="preserve"> 1981-II </t>
  </si>
  <si>
    <t>6/30/1981</t>
  </si>
  <si>
    <t xml:space="preserve"> 1981-III </t>
  </si>
  <si>
    <t>9/30/1981</t>
  </si>
  <si>
    <t xml:space="preserve"> 1981-IV </t>
  </si>
  <si>
    <t>12/31/1981</t>
  </si>
  <si>
    <t xml:space="preserve"> 1982-I </t>
  </si>
  <si>
    <t>3/31/1982</t>
  </si>
  <si>
    <t xml:space="preserve"> 1982-II </t>
  </si>
  <si>
    <t>6/30/1982</t>
  </si>
  <si>
    <t xml:space="preserve"> 1982-III </t>
  </si>
  <si>
    <t>9/30/1982</t>
  </si>
  <si>
    <t xml:space="preserve"> 1982-IV </t>
  </si>
  <si>
    <t>12/31/1982</t>
  </si>
  <si>
    <t xml:space="preserve"> 1983-I </t>
  </si>
  <si>
    <t>3/31/1983</t>
  </si>
  <si>
    <t xml:space="preserve"> 1983-II </t>
  </si>
  <si>
    <t>6/30/1983</t>
  </si>
  <si>
    <t xml:space="preserve"> 1983-III </t>
  </si>
  <si>
    <t>9/30/1983</t>
  </si>
  <si>
    <t xml:space="preserve"> 1983-IV </t>
  </si>
  <si>
    <t>12/30/1983</t>
  </si>
  <si>
    <t xml:space="preserve"> 1984-I </t>
  </si>
  <si>
    <t>3/30/1984</t>
  </si>
  <si>
    <t xml:space="preserve"> 1984-II </t>
  </si>
  <si>
    <t>6/29/1984</t>
  </si>
  <si>
    <t xml:space="preserve"> 1984-III </t>
  </si>
  <si>
    <t>9/28/1984</t>
  </si>
  <si>
    <t xml:space="preserve"> 1984-IV </t>
  </si>
  <si>
    <t>12/31/1984</t>
  </si>
  <si>
    <t xml:space="preserve"> 1985-I </t>
  </si>
  <si>
    <t>3/29/1985</t>
  </si>
  <si>
    <t xml:space="preserve"> 1985-II </t>
  </si>
  <si>
    <t>6/28/1985</t>
  </si>
  <si>
    <t xml:space="preserve"> 1985-III </t>
  </si>
  <si>
    <t>9/30/1985</t>
  </si>
  <si>
    <t xml:space="preserve"> 1985-IV </t>
  </si>
  <si>
    <t>12/31/1985</t>
  </si>
  <si>
    <t xml:space="preserve"> 1986-I </t>
  </si>
  <si>
    <t>3/31/1986</t>
  </si>
  <si>
    <t xml:space="preserve"> 1986-II </t>
  </si>
  <si>
    <t>6/30/1986</t>
  </si>
  <si>
    <t xml:space="preserve"> 1986-III </t>
  </si>
  <si>
    <t>9/30/1986</t>
  </si>
  <si>
    <t xml:space="preserve"> 1986-IV </t>
  </si>
  <si>
    <t>12/31/1986</t>
  </si>
  <si>
    <t xml:space="preserve"> 1987-I </t>
  </si>
  <si>
    <t>3/31/1987</t>
  </si>
  <si>
    <t xml:space="preserve"> 1987-II </t>
  </si>
  <si>
    <t>6/30/1987</t>
  </si>
  <si>
    <t xml:space="preserve"> 1987-III </t>
  </si>
  <si>
    <t>9/30/1987</t>
  </si>
  <si>
    <t xml:space="preserve"> 1987-IV </t>
  </si>
  <si>
    <t>12/31/1987</t>
  </si>
  <si>
    <t xml:space="preserve"> 1988-I </t>
  </si>
  <si>
    <t>3/31/1988</t>
  </si>
  <si>
    <t xml:space="preserve"> 1988-II </t>
  </si>
  <si>
    <t>6/30/1988</t>
  </si>
  <si>
    <t xml:space="preserve"> 1988-III </t>
  </si>
  <si>
    <t>9/30/1988</t>
  </si>
  <si>
    <t xml:space="preserve"> 1988-IV </t>
  </si>
  <si>
    <t>12/30/1988</t>
  </si>
  <si>
    <t xml:space="preserve"> 1989-I </t>
  </si>
  <si>
    <t>3/31/1989</t>
  </si>
  <si>
    <t xml:space="preserve"> 1989-II </t>
  </si>
  <si>
    <t>6/30/1989</t>
  </si>
  <si>
    <t xml:space="preserve"> 1989-III </t>
  </si>
  <si>
    <t>9/29/1989</t>
  </si>
  <si>
    <t xml:space="preserve"> 1989-IV </t>
  </si>
  <si>
    <t>12/29/1989</t>
  </si>
  <si>
    <t xml:space="preserve"> 1990-I </t>
  </si>
  <si>
    <t>3/30/1990</t>
  </si>
  <si>
    <t xml:space="preserve"> 1990-II </t>
  </si>
  <si>
    <t>6/29/1990</t>
  </si>
  <si>
    <t xml:space="preserve"> 1990-III </t>
  </si>
  <si>
    <t>9/28/1990</t>
  </si>
  <si>
    <t xml:space="preserve"> 1990-IV </t>
  </si>
  <si>
    <t>12/31/1990</t>
  </si>
  <si>
    <t xml:space="preserve"> 1991-I </t>
  </si>
  <si>
    <t xml:space="preserve"> 1991-II </t>
  </si>
  <si>
    <t>6/28/1991</t>
  </si>
  <si>
    <t xml:space="preserve"> 1991-III </t>
  </si>
  <si>
    <t>9/30/1991</t>
  </si>
  <si>
    <t xml:space="preserve"> 1991-IV </t>
  </si>
  <si>
    <t>12/31/1991</t>
  </si>
  <si>
    <t xml:space="preserve"> 1992-I </t>
  </si>
  <si>
    <t>3/31/1992</t>
  </si>
  <si>
    <t xml:space="preserve"> 1992-II </t>
  </si>
  <si>
    <t>6/30/1992</t>
  </si>
  <si>
    <t xml:space="preserve"> 1992-III </t>
  </si>
  <si>
    <t>9/30/1992</t>
  </si>
  <si>
    <t xml:space="preserve"> 1992-IV </t>
  </si>
  <si>
    <t>12/31/1992</t>
  </si>
  <si>
    <t xml:space="preserve"> 1993-I </t>
  </si>
  <si>
    <t>3/31/1993</t>
  </si>
  <si>
    <t xml:space="preserve"> 1993-II </t>
  </si>
  <si>
    <t>6/30/1993</t>
  </si>
  <si>
    <t xml:space="preserve"> 1993-III </t>
  </si>
  <si>
    <t>9/30/1993</t>
  </si>
  <si>
    <t xml:space="preserve"> 1993-IV </t>
  </si>
  <si>
    <t>12/31/1993</t>
  </si>
  <si>
    <t xml:space="preserve"> 1994-I </t>
  </si>
  <si>
    <t>3/31/1994</t>
  </si>
  <si>
    <t xml:space="preserve"> 1994-II </t>
  </si>
  <si>
    <t>6/30/1994</t>
  </si>
  <si>
    <t xml:space="preserve"> 1994-III </t>
  </si>
  <si>
    <t>9/30/1994</t>
  </si>
  <si>
    <t xml:space="preserve"> 1994-IV </t>
  </si>
  <si>
    <t>12/30/1994</t>
  </si>
  <si>
    <t xml:space="preserve"> 1995-I </t>
  </si>
  <si>
    <t>3/31/1995</t>
  </si>
  <si>
    <t xml:space="preserve"> 1995-II </t>
  </si>
  <si>
    <t>6/30/1995</t>
  </si>
  <si>
    <t xml:space="preserve"> 1995-III </t>
  </si>
  <si>
    <t>9/29/1995</t>
  </si>
  <si>
    <t xml:space="preserve"> 1995-IV </t>
  </si>
  <si>
    <t>12/29/1995</t>
  </si>
  <si>
    <t xml:space="preserve"> 1996-I </t>
  </si>
  <si>
    <t>3/29/1996</t>
  </si>
  <si>
    <t xml:space="preserve"> 1996-II </t>
  </si>
  <si>
    <t>6/28/1996</t>
  </si>
  <si>
    <t xml:space="preserve"> 1996-III </t>
  </si>
  <si>
    <t>9/30/1996</t>
  </si>
  <si>
    <t xml:space="preserve"> 1996-IV </t>
  </si>
  <si>
    <t>12/31/1996</t>
  </si>
  <si>
    <t xml:space="preserve"> 1997-I </t>
  </si>
  <si>
    <t>3/31/1997</t>
  </si>
  <si>
    <t xml:space="preserve"> 1997-II </t>
  </si>
  <si>
    <t>6/30/1997</t>
  </si>
  <si>
    <t xml:space="preserve"> 1997-III </t>
  </si>
  <si>
    <t>9/30/1997</t>
  </si>
  <si>
    <t xml:space="preserve"> 1997-IV </t>
  </si>
  <si>
    <t>12/31/1997</t>
  </si>
  <si>
    <t xml:space="preserve"> 1998-I </t>
  </si>
  <si>
    <t>3/31/1998</t>
  </si>
  <si>
    <t xml:space="preserve"> 1998-II </t>
  </si>
  <si>
    <t>6/30/1998</t>
  </si>
  <si>
    <t xml:space="preserve"> 1998-III </t>
  </si>
  <si>
    <t>9/30/1998</t>
  </si>
  <si>
    <t xml:space="preserve"> 1998-IV </t>
  </si>
  <si>
    <t>12/31/1998</t>
  </si>
  <si>
    <t xml:space="preserve"> 1999-I </t>
  </si>
  <si>
    <t>3/31/1999</t>
  </si>
  <si>
    <t xml:space="preserve"> 1999-II </t>
  </si>
  <si>
    <t>6/30/1999</t>
  </si>
  <si>
    <t xml:space="preserve"> 1999-III </t>
  </si>
  <si>
    <t>9/30/1999</t>
  </si>
  <si>
    <t xml:space="preserve"> 1999-IV </t>
  </si>
  <si>
    <t>12/31/1999</t>
  </si>
  <si>
    <t xml:space="preserve"> 2000-I </t>
  </si>
  <si>
    <t>3/31/2000</t>
  </si>
  <si>
    <t xml:space="preserve"> 2000-II </t>
  </si>
  <si>
    <t>6/30/2000</t>
  </si>
  <si>
    <t xml:space="preserve"> 2000-III </t>
  </si>
  <si>
    <t>9/29/2000</t>
  </si>
  <si>
    <t xml:space="preserve"> 2000-IV </t>
  </si>
  <si>
    <t>12/29/2000</t>
  </si>
  <si>
    <t xml:space="preserve"> 2001-I </t>
  </si>
  <si>
    <t>3/30/2001</t>
  </si>
  <si>
    <t xml:space="preserve"> 2001-II </t>
  </si>
  <si>
    <t>6/29/2001</t>
  </si>
  <si>
    <t xml:space="preserve"> 2001-III </t>
  </si>
  <si>
    <t>9/28/2001</t>
  </si>
  <si>
    <t xml:space="preserve"> 2001-IV </t>
  </si>
  <si>
    <t>12/31/2001</t>
  </si>
  <si>
    <t xml:space="preserve"> 2002-I </t>
  </si>
  <si>
    <t>3/28/2002</t>
  </si>
  <si>
    <t xml:space="preserve"> 2002-II </t>
  </si>
  <si>
    <t>6/28/2002</t>
  </si>
  <si>
    <t xml:space="preserve"> 2002-III </t>
  </si>
  <si>
    <t>9/30/2002</t>
  </si>
  <si>
    <t xml:space="preserve"> 2002-IV </t>
  </si>
  <si>
    <t>12/31/2002</t>
  </si>
  <si>
    <t xml:space="preserve"> 2003-I </t>
  </si>
  <si>
    <t>3/31/2003</t>
  </si>
  <si>
    <t xml:space="preserve"> 2003-II </t>
  </si>
  <si>
    <t>6/30/2003</t>
  </si>
  <si>
    <t xml:space="preserve"> 2003-III </t>
  </si>
  <si>
    <t>9/30/2003</t>
  </si>
  <si>
    <t xml:space="preserve"> 2003-IV </t>
  </si>
  <si>
    <t>12/31/2003</t>
  </si>
  <si>
    <t xml:space="preserve"> 2004-I </t>
  </si>
  <si>
    <t>3/31/2004</t>
  </si>
  <si>
    <t xml:space="preserve"> 2004-II </t>
  </si>
  <si>
    <t>6/30/2004</t>
  </si>
  <si>
    <t xml:space="preserve"> 2004-III </t>
  </si>
  <si>
    <t>9/30/2004</t>
  </si>
  <si>
    <t xml:space="preserve"> 2004-IV </t>
  </si>
  <si>
    <t>12/31/2004</t>
  </si>
  <si>
    <t xml:space="preserve"> 2005-I </t>
  </si>
  <si>
    <t>3/31/2005</t>
  </si>
  <si>
    <t xml:space="preserve"> 2005-II </t>
  </si>
  <si>
    <t>6/30/2005</t>
  </si>
  <si>
    <t xml:space="preserve"> 2005-III </t>
  </si>
  <si>
    <t>9/30/2005</t>
  </si>
  <si>
    <t xml:space="preserve"> 2005-IV </t>
  </si>
  <si>
    <t>12/30/2005</t>
  </si>
  <si>
    <t xml:space="preserve"> 2006-I </t>
  </si>
  <si>
    <t>3/31/2006</t>
  </si>
  <si>
    <t xml:space="preserve"> 2006-II </t>
  </si>
  <si>
    <t>6/30/2006</t>
  </si>
  <si>
    <t xml:space="preserve"> 2006-III </t>
  </si>
  <si>
    <t>9/29/2006</t>
  </si>
  <si>
    <t xml:space="preserve"> 2006-IV </t>
  </si>
  <si>
    <t>12/29/2006</t>
  </si>
  <si>
    <t xml:space="preserve"> 2007-I </t>
  </si>
  <si>
    <t>3/30/2007</t>
  </si>
  <si>
    <t xml:space="preserve"> 2007-II </t>
  </si>
  <si>
    <t>6/29/2007</t>
  </si>
  <si>
    <t xml:space="preserve"> 2007-III </t>
  </si>
  <si>
    <t>9/28/2007</t>
  </si>
  <si>
    <t xml:space="preserve"> 2007-IV </t>
  </si>
  <si>
    <t>12/18/2007</t>
  </si>
  <si>
    <t xml:space="preserve"> 2008-I </t>
  </si>
  <si>
    <t xml:space="preserve"> 2008-II </t>
  </si>
  <si>
    <t xml:space="preserve"> 2008-III </t>
  </si>
  <si>
    <t>Capital net prix 2000</t>
  </si>
  <si>
    <t>European Union</t>
  </si>
  <si>
    <t>United States</t>
  </si>
  <si>
    <t>Japan</t>
  </si>
  <si>
    <t>BIG3</t>
  </si>
  <si>
    <t>European Union (15 countries)</t>
  </si>
  <si>
    <t>Big3</t>
  </si>
  <si>
    <t>EU15 (including DEL "linked" Germany)</t>
  </si>
  <si>
    <t>Taux d'accumulation</t>
  </si>
  <si>
    <t>Taux de profit</t>
  </si>
  <si>
    <t>Pondération capital</t>
  </si>
  <si>
    <t>source</t>
  </si>
  <si>
    <t>source:Ameco</t>
  </si>
  <si>
    <t>http://ec.europa.eu/economy_finance/indicators/annual_macro_economic_database/ameco_en.htm</t>
  </si>
  <si>
    <t>Mrd ECU/EUR source : Ameco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</si>
</sst>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&quot;$&quot;#,##0_);\(&quot;$&quot;#,##0\)"/>
    <numFmt numFmtId="167" formatCode="#,##0.0"/>
    <numFmt numFmtId="168" formatCode="0.0000"/>
    <numFmt numFmtId="169" formatCode="0.0_)"/>
    <numFmt numFmtId="170" formatCode="0.00_)"/>
    <numFmt numFmtId="171" formatCode="0.000_)"/>
    <numFmt numFmtId="172" formatCode="#.##0\.00"/>
    <numFmt numFmtId="173" formatCode="\$#\.00"/>
    <numFmt numFmtId="174" formatCode="#\.00"/>
    <numFmt numFmtId="175" formatCode="#\."/>
    <numFmt numFmtId="176" formatCode="\$#.00"/>
    <numFmt numFmtId="177" formatCode="\$#,##0\ ;\(\$#,##0\)"/>
    <numFmt numFmtId="178" formatCode="&quot;Vrai&quot;;&quot;Vrai&quot;;&quot;Faux&quot;"/>
    <numFmt numFmtId="179" formatCode="&quot;Actif&quot;;&quot;Actif&quot;;&quot;Inactif&quot;"/>
    <numFmt numFmtId="180" formatCode="#,##0.00;\(#,##0.00\)"/>
    <numFmt numFmtId="181" formatCode="_(* #,##0.00_);_(* \(#,##0.00\);_(* &quot;-&quot;??_);_(@_)"/>
    <numFmt numFmtId="182" formatCode="0_)"/>
    <numFmt numFmtId="183" formatCode="#"/>
    <numFmt numFmtId="184" formatCode="#,##0.0_);\(#,##0.0\)"/>
    <numFmt numFmtId="185" formatCode="0.000000_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0.0%"/>
    <numFmt numFmtId="193" formatCode="&quot;$&quot;#,##0.00"/>
    <numFmt numFmtId="194" formatCode="&quot;$&quot;#,##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[$$-409]#,##0.00"/>
    <numFmt numFmtId="200" formatCode="#,##0\ &quot;F&quot;;\-#,##0\ &quot;F&quot;"/>
    <numFmt numFmtId="201" formatCode="#,##0\ &quot;F&quot;;[Red]\-#,##0\ &quot;F&quot;"/>
    <numFmt numFmtId="202" formatCode="#,##0.00\ &quot;F&quot;;\-#,##0.00\ &quot;F&quot;"/>
    <numFmt numFmtId="203" formatCode="#,##0.00\ &quot;F&quot;;[Red]\-#,##0.00\ &quot;F&quot;"/>
    <numFmt numFmtId="204" formatCode="_-* #,##0\ &quot;F&quot;_-;\-* #,##0\ &quot;F&quot;_-;_-* &quot;-&quot;\ &quot;F&quot;_-;_-@_-"/>
    <numFmt numFmtId="205" formatCode="_-* #,##0\ _F_-;\-* #,##0\ _F_-;_-* &quot;-&quot;\ _F_-;_-@_-"/>
    <numFmt numFmtId="206" formatCode="_-* #,##0.00\ &quot;F&quot;_-;\-* #,##0.00\ &quot;F&quot;_-;_-* &quot;-&quot;??\ &quot;F&quot;_-;_-@_-"/>
    <numFmt numFmtId="207" formatCode="_-* #,##0.00\ _F_-;\-* #,##0.00\ _F_-;_-* &quot;-&quot;??\ _F_-;_-@_-"/>
    <numFmt numFmtId="208" formatCode="#,##0\ &quot; F&quot;;\-#,##0\ &quot; F&quot;"/>
    <numFmt numFmtId="209" formatCode="#,##0\ &quot; F&quot;;[Red]\-#,##0\ &quot; F&quot;"/>
    <numFmt numFmtId="210" formatCode="#,##0.00\ &quot; F&quot;;\-#,##0.00\ &quot; F&quot;"/>
    <numFmt numFmtId="211" formatCode="#,##0.00\ &quot; F&quot;;[Red]\-#,##0.00\ &quot; F&quot;"/>
    <numFmt numFmtId="212" formatCode="_-* #,##0\ &quot; F&quot;_-;\-* #,##0\ &quot; F&quot;_-;_-* &quot;-&quot;\ &quot; F&quot;_-;_-@_-"/>
    <numFmt numFmtId="213" formatCode="_-* #,##0\ _ _F_-;\-* #,##0\ _ _F_-;_-* &quot;-&quot;\ _ _F_-;_-@_-"/>
    <numFmt numFmtId="214" formatCode="_-* #,##0.00\ &quot; F&quot;_-;\-* #,##0.00\ &quot; F&quot;_-;_-* &quot;-&quot;??\ &quot; F&quot;_-;_-@_-"/>
    <numFmt numFmtId="215" formatCode="_-* #,##0.00\ _ _F_-;\-* #,##0.00\ _ _F_-;_-* &quot;-&quot;??\ _ _F_-;_-@_-"/>
    <numFmt numFmtId="216" formatCode="General_)"/>
    <numFmt numFmtId="217" formatCode="%#\.00"/>
    <numFmt numFmtId="218" formatCode="#."/>
    <numFmt numFmtId="219" formatCode="#\,##0.00"/>
    <numFmt numFmtId="220" formatCode="#.00"/>
    <numFmt numFmtId="221" formatCode="%#.00"/>
    <numFmt numFmtId="222" formatCode=";;;"/>
    <numFmt numFmtId="223" formatCode="0.000000"/>
    <numFmt numFmtId="224" formatCode="0.00000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0.25"/>
      <name val="Arial"/>
      <family val="0"/>
    </font>
    <font>
      <sz val="13.25"/>
      <name val="Arial Narrow"/>
      <family val="2"/>
    </font>
    <font>
      <sz val="13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 Narrow"/>
      <family val="2"/>
    </font>
    <font>
      <sz val="13"/>
      <name val="Arial"/>
      <family val="2"/>
    </font>
    <font>
      <b/>
      <sz val="8"/>
      <color indexed="24"/>
      <name val="Times New Roman"/>
      <family val="0"/>
    </font>
    <font>
      <sz val="8"/>
      <color indexed="24"/>
      <name val="Times New Roman"/>
      <family val="0"/>
    </font>
    <font>
      <b/>
      <sz val="10"/>
      <color indexed="8"/>
      <name val="Courier"/>
      <family val="0"/>
    </font>
    <font>
      <sz val="10"/>
      <color indexed="8"/>
      <name val="Courier"/>
      <family val="0"/>
    </font>
    <font>
      <sz val="12"/>
      <color indexed="24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7"/>
      <name val="Helvetica"/>
      <family val="0"/>
    </font>
    <font>
      <b/>
      <sz val="8"/>
      <name val="Arial"/>
      <family val="2"/>
    </font>
    <font>
      <sz val="11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</borders>
  <cellStyleXfs count="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5" fontId="13" fillId="0" borderId="0">
      <alignment/>
      <protection locked="0"/>
    </xf>
    <xf numFmtId="175" fontId="13" fillId="0" borderId="0">
      <alignment/>
      <protection locked="0"/>
    </xf>
    <xf numFmtId="172" fontId="14" fillId="0" borderId="0">
      <alignment/>
      <protection locked="0"/>
    </xf>
    <xf numFmtId="3" fontId="15" fillId="0" borderId="0" applyFont="0" applyFill="0" applyBorder="0" applyAlignment="0" applyProtection="0"/>
    <xf numFmtId="174" fontId="14" fillId="0" borderId="0">
      <alignment/>
      <protection locked="0"/>
    </xf>
    <xf numFmtId="2" fontId="0" fillId="0" borderId="0" applyFont="0" applyFill="0" applyBorder="0" applyAlignment="0" applyProtection="0"/>
    <xf numFmtId="0" fontId="16" fillId="0" borderId="0" applyNumberFormat="0" applyFont="0" applyFill="0" applyAlignment="0" applyProtection="0"/>
    <xf numFmtId="0" fontId="17" fillId="0" borderId="0" applyNumberFormat="0" applyFon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14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14" fillId="0" borderId="0">
      <alignment/>
      <protection locked="0"/>
    </xf>
    <xf numFmtId="177" fontId="15" fillId="0" borderId="0" applyFon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2" fontId="0" fillId="0" borderId="0" applyFont="0" applyFill="0" applyBorder="0" applyProtection="0">
      <alignment horizontal="right"/>
    </xf>
    <xf numFmtId="2" fontId="0" fillId="0" borderId="0" applyFont="0" applyFill="0" applyBorder="0" applyProtection="0">
      <alignment horizontal="right"/>
    </xf>
    <xf numFmtId="0" fontId="18" fillId="0" borderId="1">
      <alignment horizontal="center"/>
      <protection/>
    </xf>
    <xf numFmtId="0" fontId="0" fillId="0" borderId="2" applyNumberFormat="0" applyFont="0" applyBorder="0" applyAlignment="0" applyProtection="0"/>
    <xf numFmtId="2" fontId="15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2" fillId="2" borderId="0" xfId="0" applyFont="1" applyFill="1" applyAlignment="1">
      <alignment horizontal="right"/>
    </xf>
    <xf numFmtId="0" fontId="19" fillId="2" borderId="0" xfId="0" applyFont="1" applyFill="1" applyAlignment="1">
      <alignment horizontal="right"/>
    </xf>
    <xf numFmtId="0" fontId="0" fillId="2" borderId="0" xfId="0" applyFill="1" applyAlignment="1">
      <alignment/>
    </xf>
    <xf numFmtId="0" fontId="7" fillId="0" borderId="0" xfId="29" applyAlignment="1">
      <alignment/>
    </xf>
    <xf numFmtId="165" fontId="0" fillId="0" borderId="0" xfId="0" applyNumberFormat="1" applyAlignment="1">
      <alignment/>
    </xf>
    <xf numFmtId="1" fontId="0" fillId="2" borderId="0" xfId="0" applyNumberFormat="1" applyFill="1" applyAlignment="1">
      <alignment/>
    </xf>
    <xf numFmtId="164" fontId="0" fillId="0" borderId="0" xfId="38" applyNumberFormat="1" applyFill="1" applyAlignment="1">
      <alignment/>
    </xf>
    <xf numFmtId="164" fontId="0" fillId="2" borderId="0" xfId="0" applyNumberFormat="1" applyFill="1" applyAlignment="1">
      <alignment/>
    </xf>
    <xf numFmtId="0" fontId="0" fillId="0" borderId="0" xfId="0" applyFill="1" applyAlignment="1">
      <alignment/>
    </xf>
  </cellXfs>
  <cellStyles count="31">
    <cellStyle name="Normal" xfId="0"/>
    <cellStyle name="ANCLAS,REZONES Y SUS PARTES,DE FUNDICION,DE HIERRO O DE ACERO" xfId="15"/>
    <cellStyle name="Comma0" xfId="16"/>
    <cellStyle name="Currency0" xfId="17"/>
    <cellStyle name="Date" xfId="18"/>
    <cellStyle name="En-tête 1" xfId="19"/>
    <cellStyle name="En-tête 2" xfId="20"/>
    <cellStyle name="En-tete1" xfId="21"/>
    <cellStyle name="En-tete2" xfId="22"/>
    <cellStyle name="Financier" xfId="23"/>
    <cellStyle name="Financier0" xfId="24"/>
    <cellStyle name="Fixe" xfId="25"/>
    <cellStyle name="Fixed" xfId="26"/>
    <cellStyle name="Heading 1" xfId="27"/>
    <cellStyle name="Heading 2" xfId="28"/>
    <cellStyle name="Hyperlink" xfId="29"/>
    <cellStyle name="Followed Hyperlink" xfId="30"/>
    <cellStyle name="Comma" xfId="31"/>
    <cellStyle name="Comma [0]" xfId="32"/>
    <cellStyle name="Monetaire" xfId="33"/>
    <cellStyle name="Currency" xfId="34"/>
    <cellStyle name="Currency [0]" xfId="35"/>
    <cellStyle name="Monetaire_USPRODA" xfId="36"/>
    <cellStyle name="Monétaire0" xfId="37"/>
    <cellStyle name="Normal_AMECO2" xfId="38"/>
    <cellStyle name="Percent" xfId="39"/>
    <cellStyle name="Style 24" xfId="40"/>
    <cellStyle name="Style 25" xfId="41"/>
    <cellStyle name="style_col_headings" xfId="42"/>
    <cellStyle name="Total" xfId="43"/>
    <cellStyle name="Virgule fixe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015"/>
          <c:w val="0.99575"/>
          <c:h val="1"/>
        </c:manualLayout>
      </c:layout>
      <c:lineChart>
        <c:grouping val="standard"/>
        <c:varyColors val="0"/>
        <c:ser>
          <c:idx val="0"/>
          <c:order val="0"/>
          <c:tx>
            <c:v>DowJones (escala izquierda)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DOWJONES!$A$108:$A$198</c:f>
              <c:numCache>
                <c:ptCount val="91"/>
                <c:pt idx="0">
                  <c:v>1986</c:v>
                </c:pt>
                <c:pt idx="4">
                  <c:v>1987</c:v>
                </c:pt>
                <c:pt idx="8">
                  <c:v>1988</c:v>
                </c:pt>
                <c:pt idx="12">
                  <c:v>1989</c:v>
                </c:pt>
                <c:pt idx="16">
                  <c:v>1990</c:v>
                </c:pt>
                <c:pt idx="20">
                  <c:v>1991</c:v>
                </c:pt>
                <c:pt idx="24">
                  <c:v>1992</c:v>
                </c:pt>
                <c:pt idx="28">
                  <c:v>1993</c:v>
                </c:pt>
                <c:pt idx="32">
                  <c:v>1994</c:v>
                </c:pt>
                <c:pt idx="36">
                  <c:v>1995</c:v>
                </c:pt>
                <c:pt idx="40">
                  <c:v>1996</c:v>
                </c:pt>
                <c:pt idx="44">
                  <c:v>1997</c:v>
                </c:pt>
                <c:pt idx="48">
                  <c:v>1998</c:v>
                </c:pt>
                <c:pt idx="52">
                  <c:v>1999</c:v>
                </c:pt>
                <c:pt idx="56">
                  <c:v>2000</c:v>
                </c:pt>
                <c:pt idx="60">
                  <c:v>2001</c:v>
                </c:pt>
                <c:pt idx="64">
                  <c:v>2002</c:v>
                </c:pt>
                <c:pt idx="68">
                  <c:v>2003</c:v>
                </c:pt>
                <c:pt idx="72">
                  <c:v>2004</c:v>
                </c:pt>
                <c:pt idx="76">
                  <c:v>2005</c:v>
                </c:pt>
                <c:pt idx="80">
                  <c:v>2006</c:v>
                </c:pt>
                <c:pt idx="84">
                  <c:v>2007</c:v>
                </c:pt>
                <c:pt idx="88">
                  <c:v>2008</c:v>
                </c:pt>
              </c:numCache>
            </c:numRef>
          </c:cat>
          <c:val>
            <c:numRef>
              <c:f>DOWJONES!$P$108:$P$198</c:f>
              <c:numCache>
                <c:ptCount val="91"/>
                <c:pt idx="0">
                  <c:v>170.99033684813782</c:v>
                </c:pt>
                <c:pt idx="1">
                  <c:v>177.04477886365575</c:v>
                </c:pt>
                <c:pt idx="2">
                  <c:v>164.3898354146046</c:v>
                </c:pt>
                <c:pt idx="3">
                  <c:v>175.18214091171347</c:v>
                </c:pt>
                <c:pt idx="4">
                  <c:v>211.20463270691096</c:v>
                </c:pt>
                <c:pt idx="5">
                  <c:v>220.43394177892787</c:v>
                </c:pt>
                <c:pt idx="6">
                  <c:v>234.8858931565857</c:v>
                </c:pt>
                <c:pt idx="7">
                  <c:v>174.14140458592314</c:v>
                </c:pt>
                <c:pt idx="8">
                  <c:v>177.05904238334617</c:v>
                </c:pt>
                <c:pt idx="9">
                  <c:v>188.93681136835488</c:v>
                </c:pt>
                <c:pt idx="10">
                  <c:v>184.3401810204404</c:v>
                </c:pt>
                <c:pt idx="11">
                  <c:v>187.78515480459467</c:v>
                </c:pt>
                <c:pt idx="12">
                  <c:v>196.3902371305056</c:v>
                </c:pt>
                <c:pt idx="13">
                  <c:v>206.9456340462732</c:v>
                </c:pt>
                <c:pt idx="14">
                  <c:v>226.77455028019264</c:v>
                </c:pt>
                <c:pt idx="15">
                  <c:v>230.26674390669623</c:v>
                </c:pt>
                <c:pt idx="16">
                  <c:v>223.74249094354442</c:v>
                </c:pt>
                <c:pt idx="17">
                  <c:v>235.34223195240935</c:v>
                </c:pt>
                <c:pt idx="18">
                  <c:v>198.60203251070007</c:v>
                </c:pt>
                <c:pt idx="19">
                  <c:v>211.6836303748983</c:v>
                </c:pt>
                <c:pt idx="20">
                  <c:v>220.04798438023113</c:v>
                </c:pt>
                <c:pt idx="21">
                  <c:v>229.41999815246962</c:v>
                </c:pt>
                <c:pt idx="22">
                  <c:v>236.42626376516674</c:v>
                </c:pt>
                <c:pt idx="23">
                  <c:v>247.04411752249376</c:v>
                </c:pt>
                <c:pt idx="24">
                  <c:v>250.72659287782596</c:v>
                </c:pt>
                <c:pt idx="25">
                  <c:v>255.762033916308</c:v>
                </c:pt>
                <c:pt idx="26">
                  <c:v>251.01677975743266</c:v>
                </c:pt>
                <c:pt idx="27">
                  <c:v>251.96792124914984</c:v>
                </c:pt>
                <c:pt idx="28">
                  <c:v>260.1694405372123</c:v>
                </c:pt>
                <c:pt idx="29">
                  <c:v>264.8421400410102</c:v>
                </c:pt>
                <c:pt idx="30">
                  <c:v>266.63747596949054</c:v>
                </c:pt>
                <c:pt idx="31">
                  <c:v>280.0785249129322</c:v>
                </c:pt>
                <c:pt idx="32">
                  <c:v>269.6317576655597</c:v>
                </c:pt>
                <c:pt idx="33">
                  <c:v>267.68866951764704</c:v>
                </c:pt>
                <c:pt idx="34">
                  <c:v>282.0044198041303</c:v>
                </c:pt>
                <c:pt idx="35">
                  <c:v>280.0511260254205</c:v>
                </c:pt>
                <c:pt idx="36">
                  <c:v>301.74602999738545</c:v>
                </c:pt>
                <c:pt idx="37">
                  <c:v>329.4744018774764</c:v>
                </c:pt>
                <c:pt idx="38">
                  <c:v>344.71082251704127</c:v>
                </c:pt>
                <c:pt idx="39">
                  <c:v>366.5579360777997</c:v>
                </c:pt>
                <c:pt idx="40">
                  <c:v>397.6781940298681</c:v>
                </c:pt>
                <c:pt idx="41">
                  <c:v>401.0561789268126</c:v>
                </c:pt>
                <c:pt idx="42">
                  <c:v>415.89974973668836</c:v>
                </c:pt>
                <c:pt idx="43">
                  <c:v>453.5198417173549</c:v>
                </c:pt>
                <c:pt idx="44">
                  <c:v>460.08845538343917</c:v>
                </c:pt>
                <c:pt idx="45">
                  <c:v>535.3505438685213</c:v>
                </c:pt>
                <c:pt idx="46">
                  <c:v>552.4578533791491</c:v>
                </c:pt>
                <c:pt idx="47">
                  <c:v>548.100044683877</c:v>
                </c:pt>
                <c:pt idx="48">
                  <c:v>608.3460202625627</c:v>
                </c:pt>
                <c:pt idx="49">
                  <c:v>617.8384391161297</c:v>
                </c:pt>
                <c:pt idx="50">
                  <c:v>539.3083860509075</c:v>
                </c:pt>
                <c:pt idx="51">
                  <c:v>629.2016643548476</c:v>
                </c:pt>
                <c:pt idx="52">
                  <c:v>667.9213188792702</c:v>
                </c:pt>
                <c:pt idx="53">
                  <c:v>746.1262695957815</c:v>
                </c:pt>
                <c:pt idx="54">
                  <c:v>700.57617407136</c:v>
                </c:pt>
                <c:pt idx="55">
                  <c:v>775.8934388914114</c:v>
                </c:pt>
                <c:pt idx="56">
                  <c:v>730.5099416397932</c:v>
                </c:pt>
                <c:pt idx="57">
                  <c:v>695.8067138033508</c:v>
                </c:pt>
                <c:pt idx="58">
                  <c:v>705.6900784003767</c:v>
                </c:pt>
                <c:pt idx="59">
                  <c:v>711.8049700333928</c:v>
                </c:pt>
                <c:pt idx="60">
                  <c:v>646.6739303294479</c:v>
                </c:pt>
                <c:pt idx="61">
                  <c:v>682.2939029393284</c:v>
                </c:pt>
                <c:pt idx="62">
                  <c:v>572.4167180920256</c:v>
                </c:pt>
                <c:pt idx="63">
                  <c:v>645.1179641566087</c:v>
                </c:pt>
                <c:pt idx="64">
                  <c:v>667.3030517950565</c:v>
                </c:pt>
                <c:pt idx="65">
                  <c:v>590.7502887780644</c:v>
                </c:pt>
                <c:pt idx="66">
                  <c:v>483.39665890637843</c:v>
                </c:pt>
                <c:pt idx="67">
                  <c:v>528.2042261947526</c:v>
                </c:pt>
                <c:pt idx="68">
                  <c:v>502.15839712249283</c:v>
                </c:pt>
                <c:pt idx="69">
                  <c:v>562.7695229589667</c:v>
                </c:pt>
                <c:pt idx="70">
                  <c:v>577.9207187796691</c:v>
                </c:pt>
                <c:pt idx="71">
                  <c:v>647.8570257908624</c:v>
                </c:pt>
                <c:pt idx="72">
                  <c:v>636.0469873524335</c:v>
                </c:pt>
                <c:pt idx="73">
                  <c:v>634.9288947836542</c:v>
                </c:pt>
                <c:pt idx="74">
                  <c:v>609.8841911561631</c:v>
                </c:pt>
                <c:pt idx="75">
                  <c:v>647.2273572953535</c:v>
                </c:pt>
                <c:pt idx="76">
                  <c:v>624.2923700285054</c:v>
                </c:pt>
                <c:pt idx="77">
                  <c:v>607.5393637895637</c:v>
                </c:pt>
                <c:pt idx="78">
                  <c:v>618.7282343857264</c:v>
                </c:pt>
                <c:pt idx="79">
                  <c:v>621.6457471682952</c:v>
                </c:pt>
                <c:pt idx="80">
                  <c:v>638.7567371687198</c:v>
                </c:pt>
                <c:pt idx="81">
                  <c:v>636.7863249753153</c:v>
                </c:pt>
                <c:pt idx="82">
                  <c:v>662.4861243017702</c:v>
                </c:pt>
                <c:pt idx="83">
                  <c:v>703.2101438924227</c:v>
                </c:pt>
                <c:pt idx="84">
                  <c:v>689.8920136084142</c:v>
                </c:pt>
                <c:pt idx="85">
                  <c:v>745.076042446555</c:v>
                </c:pt>
                <c:pt idx="86">
                  <c:v>769.2291726005078</c:v>
                </c:pt>
                <c:pt idx="87">
                  <c:v>729.7769044722278</c:v>
                </c:pt>
                <c:pt idx="88">
                  <c:v>670.4091063581309</c:v>
                </c:pt>
                <c:pt idx="89">
                  <c:v>618.5578074196585</c:v>
                </c:pt>
              </c:numCache>
            </c:numRef>
          </c:val>
          <c:smooth val="0"/>
        </c:ser>
        <c:marker val="1"/>
        <c:axId val="50289676"/>
        <c:axId val="49953901"/>
      </c:lineChart>
      <c:lineChart>
        <c:grouping val="standard"/>
        <c:varyColors val="0"/>
        <c:ser>
          <c:idx val="1"/>
          <c:order val="1"/>
          <c:tx>
            <c:v>Riqueza de los hogares (escala derecha)</c:v>
          </c:tx>
          <c:spPr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DOWJONES!$Q$108:$Q$197</c:f>
              <c:numCache>
                <c:ptCount val="90"/>
                <c:pt idx="0">
                  <c:v>4.02743844114673</c:v>
                </c:pt>
                <c:pt idx="1">
                  <c:v>4.081176311519741</c:v>
                </c:pt>
                <c:pt idx="2">
                  <c:v>4.046132080508249</c:v>
                </c:pt>
                <c:pt idx="3">
                  <c:v>4.1429216628809895</c:v>
                </c:pt>
                <c:pt idx="4">
                  <c:v>4.273508694409066</c:v>
                </c:pt>
                <c:pt idx="5">
                  <c:v>4.284817720350715</c:v>
                </c:pt>
                <c:pt idx="6">
                  <c:v>4.3148099672791345</c:v>
                </c:pt>
                <c:pt idx="7">
                  <c:v>4.107747136607187</c:v>
                </c:pt>
                <c:pt idx="8">
                  <c:v>4.143233645762876</c:v>
                </c:pt>
                <c:pt idx="9">
                  <c:v>4.171569792310251</c:v>
                </c:pt>
                <c:pt idx="10">
                  <c:v>4.148979639379396</c:v>
                </c:pt>
                <c:pt idx="11">
                  <c:v>4.163463252943194</c:v>
                </c:pt>
                <c:pt idx="12">
                  <c:v>4.133407305490214</c:v>
                </c:pt>
                <c:pt idx="13">
                  <c:v>4.175548974443348</c:v>
                </c:pt>
                <c:pt idx="14">
                  <c:v>4.256201180350633</c:v>
                </c:pt>
                <c:pt idx="15">
                  <c:v>4.255662918465945</c:v>
                </c:pt>
                <c:pt idx="16">
                  <c:v>4.164505733656985</c:v>
                </c:pt>
                <c:pt idx="17">
                  <c:v>4.143484611586571</c:v>
                </c:pt>
                <c:pt idx="18">
                  <c:v>4.013059193826785</c:v>
                </c:pt>
                <c:pt idx="19">
                  <c:v>4.090723607126985</c:v>
                </c:pt>
                <c:pt idx="20">
                  <c:v>4.226574299695915</c:v>
                </c:pt>
                <c:pt idx="21">
                  <c:v>4.170936225251219</c:v>
                </c:pt>
                <c:pt idx="22">
                  <c:v>4.188236685923852</c:v>
                </c:pt>
                <c:pt idx="23">
                  <c:v>4.248215293042075</c:v>
                </c:pt>
                <c:pt idx="24">
                  <c:v>4.186983581519664</c:v>
                </c:pt>
                <c:pt idx="25">
                  <c:v>4.121097538056756</c:v>
                </c:pt>
                <c:pt idx="26">
                  <c:v>4.124873200185787</c:v>
                </c:pt>
                <c:pt idx="27">
                  <c:v>4.147547443929901</c:v>
                </c:pt>
                <c:pt idx="28">
                  <c:v>4.271543500322908</c:v>
                </c:pt>
                <c:pt idx="29">
                  <c:v>4.217647907908269</c:v>
                </c:pt>
                <c:pt idx="30">
                  <c:v>4.259837622768656</c:v>
                </c:pt>
                <c:pt idx="31">
                  <c:v>4.254674325463744</c:v>
                </c:pt>
                <c:pt idx="32">
                  <c:v>4.270567482227593</c:v>
                </c:pt>
                <c:pt idx="33">
                  <c:v>4.190615270825808</c:v>
                </c:pt>
                <c:pt idx="34">
                  <c:v>4.202405364114751</c:v>
                </c:pt>
                <c:pt idx="35">
                  <c:v>4.169580588676728</c:v>
                </c:pt>
                <c:pt idx="36">
                  <c:v>4.23140655105973</c:v>
                </c:pt>
                <c:pt idx="37">
                  <c:v>4.304100209177671</c:v>
                </c:pt>
                <c:pt idx="38">
                  <c:v>4.388114209827357</c:v>
                </c:pt>
                <c:pt idx="39">
                  <c:v>4.442112766298254</c:v>
                </c:pt>
                <c:pt idx="40">
                  <c:v>4.462466450063568</c:v>
                </c:pt>
                <c:pt idx="41">
                  <c:v>4.461252599953778</c:v>
                </c:pt>
                <c:pt idx="42">
                  <c:v>4.467911970758453</c:v>
                </c:pt>
                <c:pt idx="43">
                  <c:v>4.557696931445917</c:v>
                </c:pt>
                <c:pt idx="44">
                  <c:v>4.5138400437022925</c:v>
                </c:pt>
                <c:pt idx="45">
                  <c:v>4.712779319409961</c:v>
                </c:pt>
                <c:pt idx="46">
                  <c:v>4.801312403869651</c:v>
                </c:pt>
                <c:pt idx="47">
                  <c:v>4.799195335770854</c:v>
                </c:pt>
                <c:pt idx="48">
                  <c:v>4.949888921085675</c:v>
                </c:pt>
                <c:pt idx="49">
                  <c:v>4.9378213123644255</c:v>
                </c:pt>
                <c:pt idx="50">
                  <c:v>4.6694862272569395</c:v>
                </c:pt>
                <c:pt idx="51">
                  <c:v>4.928095740472108</c:v>
                </c:pt>
                <c:pt idx="52">
                  <c:v>4.982592969810927</c:v>
                </c:pt>
                <c:pt idx="53">
                  <c:v>5.089746144291481</c:v>
                </c:pt>
                <c:pt idx="54">
                  <c:v>4.95159451410458</c:v>
                </c:pt>
                <c:pt idx="55">
                  <c:v>5.289069610441566</c:v>
                </c:pt>
                <c:pt idx="56">
                  <c:v>5.235877428564515</c:v>
                </c:pt>
                <c:pt idx="57">
                  <c:v>5.103541440225506</c:v>
                </c:pt>
                <c:pt idx="58">
                  <c:v>5.032339331015691</c:v>
                </c:pt>
                <c:pt idx="59">
                  <c:v>4.86308926194868</c:v>
                </c:pt>
                <c:pt idx="60">
                  <c:v>4.615342916661871</c:v>
                </c:pt>
                <c:pt idx="61">
                  <c:v>4.714641222949805</c:v>
                </c:pt>
                <c:pt idx="62">
                  <c:v>4.48076284480883</c:v>
                </c:pt>
                <c:pt idx="63">
                  <c:v>4.643336226984055</c:v>
                </c:pt>
                <c:pt idx="64">
                  <c:v>4.658522695043507</c:v>
                </c:pt>
                <c:pt idx="65">
                  <c:v>4.45585020242915</c:v>
                </c:pt>
                <c:pt idx="66">
                  <c:v>4.262020819749534</c:v>
                </c:pt>
                <c:pt idx="67">
                  <c:v>4.376946949750715</c:v>
                </c:pt>
                <c:pt idx="68">
                  <c:v>4.354700940188037</c:v>
                </c:pt>
                <c:pt idx="69">
                  <c:v>4.506028777452175</c:v>
                </c:pt>
                <c:pt idx="70">
                  <c:v>4.5461276022426</c:v>
                </c:pt>
                <c:pt idx="71">
                  <c:v>4.721473456585272</c:v>
                </c:pt>
                <c:pt idx="72">
                  <c:v>4.734263086851985</c:v>
                </c:pt>
                <c:pt idx="73">
                  <c:v>4.739481390711971</c:v>
                </c:pt>
                <c:pt idx="74">
                  <c:v>4.698387047252556</c:v>
                </c:pt>
                <c:pt idx="75">
                  <c:v>4.797050521171014</c:v>
                </c:pt>
                <c:pt idx="76">
                  <c:v>4.796414568050744</c:v>
                </c:pt>
                <c:pt idx="77">
                  <c:v>4.815635962126615</c:v>
                </c:pt>
                <c:pt idx="78">
                  <c:v>4.881319830373913</c:v>
                </c:pt>
                <c:pt idx="79">
                  <c:v>4.899976342335863</c:v>
                </c:pt>
                <c:pt idx="80">
                  <c:v>4.936139462876954</c:v>
                </c:pt>
                <c:pt idx="81">
                  <c:v>4.885095506389996</c:v>
                </c:pt>
                <c:pt idx="82">
                  <c:v>4.9157058807531575</c:v>
                </c:pt>
                <c:pt idx="83">
                  <c:v>4.982071748718773</c:v>
                </c:pt>
                <c:pt idx="84">
                  <c:v>4.92889477906044</c:v>
                </c:pt>
                <c:pt idx="85">
                  <c:v>4.976712186779301</c:v>
                </c:pt>
                <c:pt idx="86">
                  <c:v>4.963859394972305</c:v>
                </c:pt>
                <c:pt idx="87">
                  <c:v>4.868008535330533</c:v>
                </c:pt>
                <c:pt idx="88">
                  <c:v>4.691931578016879</c:v>
                </c:pt>
                <c:pt idx="89">
                  <c:v>4.484768886875917</c:v>
                </c:pt>
              </c:numCache>
            </c:numRef>
          </c:val>
          <c:smooth val="0"/>
        </c:ser>
        <c:marker val="1"/>
        <c:axId val="46931926"/>
        <c:axId val="19734151"/>
      </c:lineChart>
      <c:catAx>
        <c:axId val="50289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300" b="0" i="0" u="none" baseline="0"/>
            </a:pPr>
          </a:p>
        </c:txPr>
        <c:crossAx val="49953901"/>
        <c:crosses val="autoZero"/>
        <c:auto val="1"/>
        <c:lblOffset val="100"/>
        <c:tickMarkSkip val="4"/>
        <c:noMultiLvlLbl val="0"/>
      </c:catAx>
      <c:valAx>
        <c:axId val="49953901"/>
        <c:scaling>
          <c:orientation val="minMax"/>
          <c:max val="8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/>
            </a:pPr>
          </a:p>
        </c:txPr>
        <c:crossAx val="50289676"/>
        <c:crossesAt val="1"/>
        <c:crossBetween val="between"/>
        <c:dispUnits/>
      </c:valAx>
      <c:catAx>
        <c:axId val="46931926"/>
        <c:scaling>
          <c:orientation val="minMax"/>
        </c:scaling>
        <c:axPos val="b"/>
        <c:delete val="1"/>
        <c:majorTickMark val="in"/>
        <c:minorTickMark val="none"/>
        <c:tickLblPos val="nextTo"/>
        <c:crossAx val="19734151"/>
        <c:crosses val="autoZero"/>
        <c:auto val="1"/>
        <c:lblOffset val="100"/>
        <c:noMultiLvlLbl val="0"/>
      </c:catAx>
      <c:valAx>
        <c:axId val="19734151"/>
        <c:scaling>
          <c:orientation val="minMax"/>
          <c:max val="5.5"/>
          <c:min val="3.5"/>
        </c:scaling>
        <c:axPos val="l"/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46931926"/>
        <c:crosses val="max"/>
        <c:crossBetween val="between"/>
        <c:dispUnits/>
        <c:majorUnit val="0.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225"/>
          <c:y val="0.83"/>
          <c:w val="0.349"/>
          <c:h val="0.08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9"/>
          <c:h val="1"/>
        </c:manualLayout>
      </c:layout>
      <c:lineChart>
        <c:grouping val="standard"/>
        <c:varyColors val="0"/>
        <c:ser>
          <c:idx val="0"/>
          <c:order val="0"/>
          <c:tx>
            <c:v>Tasa de ganancia (escala izquierda)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TACC!$C$1:$AW$1</c:f>
              <c:numCache>
                <c:ptCount val="4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</c:numCache>
            </c:numRef>
          </c:cat>
          <c:val>
            <c:numRef>
              <c:f>TACC!$C$19:$AW$19</c:f>
              <c:numCache>
                <c:ptCount val="47"/>
                <c:pt idx="0">
                  <c:v>76.03317641109071</c:v>
                </c:pt>
                <c:pt idx="1">
                  <c:v>78.21264904335254</c:v>
                </c:pt>
                <c:pt idx="2">
                  <c:v>79.83608216835465</c:v>
                </c:pt>
                <c:pt idx="3">
                  <c:v>84.80414328067873</c:v>
                </c:pt>
                <c:pt idx="4">
                  <c:v>86.9846052983327</c:v>
                </c:pt>
                <c:pt idx="5">
                  <c:v>90.66952408891622</c:v>
                </c:pt>
                <c:pt idx="6">
                  <c:v>92.71908629418124</c:v>
                </c:pt>
                <c:pt idx="7">
                  <c:v>98.19184247717986</c:v>
                </c:pt>
                <c:pt idx="8">
                  <c:v>100.22606976076395</c:v>
                </c:pt>
                <c:pt idx="9">
                  <c:v>96.58935239521016</c:v>
                </c:pt>
                <c:pt idx="10">
                  <c:v>91.8983138525379</c:v>
                </c:pt>
                <c:pt idx="11">
                  <c:v>92.46924792996508</c:v>
                </c:pt>
                <c:pt idx="12">
                  <c:v>91.65645589239755</c:v>
                </c:pt>
                <c:pt idx="13">
                  <c:v>76.89822920337397</c:v>
                </c:pt>
                <c:pt idx="14">
                  <c:v>67.75939094566527</c:v>
                </c:pt>
                <c:pt idx="15">
                  <c:v>71.30707459023483</c:v>
                </c:pt>
                <c:pt idx="16">
                  <c:v>71.68450477372932</c:v>
                </c:pt>
                <c:pt idx="17">
                  <c:v>74.14781205854636</c:v>
                </c:pt>
                <c:pt idx="18">
                  <c:v>73.7250393602985</c:v>
                </c:pt>
                <c:pt idx="19">
                  <c:v>68.94808897866864</c:v>
                </c:pt>
                <c:pt idx="20">
                  <c:v>67.89056427117191</c:v>
                </c:pt>
                <c:pt idx="21">
                  <c:v>66.07784745055372</c:v>
                </c:pt>
                <c:pt idx="22">
                  <c:v>70.49849868611052</c:v>
                </c:pt>
                <c:pt idx="23">
                  <c:v>77.68089987844581</c:v>
                </c:pt>
                <c:pt idx="24">
                  <c:v>84.61137248557438</c:v>
                </c:pt>
                <c:pt idx="25">
                  <c:v>87.54921070090845</c:v>
                </c:pt>
                <c:pt idx="26">
                  <c:v>87.33877764582894</c:v>
                </c:pt>
                <c:pt idx="27">
                  <c:v>93.15627556515305</c:v>
                </c:pt>
                <c:pt idx="28">
                  <c:v>96.64431154115852</c:v>
                </c:pt>
                <c:pt idx="29">
                  <c:v>97.28818663589468</c:v>
                </c:pt>
                <c:pt idx="30">
                  <c:v>94.37174297658582</c:v>
                </c:pt>
                <c:pt idx="31">
                  <c:v>94.29674955377482</c:v>
                </c:pt>
                <c:pt idx="32">
                  <c:v>92.56119970865005</c:v>
                </c:pt>
                <c:pt idx="33">
                  <c:v>94.31805609349166</c:v>
                </c:pt>
                <c:pt idx="34">
                  <c:v>94.90770707327255</c:v>
                </c:pt>
                <c:pt idx="35">
                  <c:v>98.43763473965355</c:v>
                </c:pt>
                <c:pt idx="36">
                  <c:v>101.17826229615531</c:v>
                </c:pt>
                <c:pt idx="37">
                  <c:v>99.18984785174766</c:v>
                </c:pt>
                <c:pt idx="38">
                  <c:v>100.5760653413711</c:v>
                </c:pt>
                <c:pt idx="39">
                  <c:v>100.00000000000001</c:v>
                </c:pt>
                <c:pt idx="40">
                  <c:v>98.62717730102293</c:v>
                </c:pt>
                <c:pt idx="41">
                  <c:v>101.92031271476128</c:v>
                </c:pt>
                <c:pt idx="42">
                  <c:v>103.75596873912545</c:v>
                </c:pt>
                <c:pt idx="43">
                  <c:v>108.18612709706534</c:v>
                </c:pt>
                <c:pt idx="44">
                  <c:v>108.1120477060741</c:v>
                </c:pt>
                <c:pt idx="45">
                  <c:v>109.24411332277451</c:v>
                </c:pt>
                <c:pt idx="46">
                  <c:v>108.94061418208867</c:v>
                </c:pt>
              </c:numCache>
            </c:numRef>
          </c:val>
          <c:smooth val="0"/>
        </c:ser>
        <c:marker val="1"/>
        <c:axId val="43389632"/>
        <c:axId val="54962369"/>
      </c:lineChart>
      <c:lineChart>
        <c:grouping val="standard"/>
        <c:varyColors val="0"/>
        <c:ser>
          <c:idx val="1"/>
          <c:order val="1"/>
          <c:tx>
            <c:v>Tasa de acumulación (escala derecha)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TACC!$C$13:$AW$13</c:f>
              <c:numCache>
                <c:ptCount val="47"/>
                <c:pt idx="0">
                  <c:v>3.3749490566810607</c:v>
                </c:pt>
                <c:pt idx="1">
                  <c:v>3.5760361081389647</c:v>
                </c:pt>
                <c:pt idx="2">
                  <c:v>3.6822982529198214</c:v>
                </c:pt>
                <c:pt idx="3">
                  <c:v>3.9943919286642</c:v>
                </c:pt>
                <c:pt idx="4">
                  <c:v>4.044751244033222</c:v>
                </c:pt>
                <c:pt idx="5">
                  <c:v>4.12383374797453</c:v>
                </c:pt>
                <c:pt idx="6">
                  <c:v>4.070643133353627</c:v>
                </c:pt>
                <c:pt idx="7">
                  <c:v>4.319903650221278</c:v>
                </c:pt>
                <c:pt idx="8">
                  <c:v>4.53858954562935</c:v>
                </c:pt>
                <c:pt idx="9">
                  <c:v>4.540469761254528</c:v>
                </c:pt>
                <c:pt idx="10">
                  <c:v>4.503036588238913</c:v>
                </c:pt>
                <c:pt idx="11">
                  <c:v>4.613324997417408</c:v>
                </c:pt>
                <c:pt idx="12">
                  <c:v>4.907836540291683</c:v>
                </c:pt>
                <c:pt idx="13">
                  <c:v>4.186115771911304</c:v>
                </c:pt>
                <c:pt idx="14">
                  <c:v>3.5156629954191345</c:v>
                </c:pt>
                <c:pt idx="15">
                  <c:v>3.5439301631554088</c:v>
                </c:pt>
                <c:pt idx="16">
                  <c:v>3.5941333396915383</c:v>
                </c:pt>
                <c:pt idx="17">
                  <c:v>3.7690651405503672</c:v>
                </c:pt>
                <c:pt idx="18">
                  <c:v>3.826440268161477</c:v>
                </c:pt>
                <c:pt idx="19">
                  <c:v>3.47437425364717</c:v>
                </c:pt>
                <c:pt idx="20">
                  <c:v>3.113793956310559</c:v>
                </c:pt>
                <c:pt idx="21">
                  <c:v>2.656171280444113</c:v>
                </c:pt>
                <c:pt idx="22">
                  <c:v>2.5277093937713175</c:v>
                </c:pt>
                <c:pt idx="23">
                  <c:v>2.7167176913484496</c:v>
                </c:pt>
                <c:pt idx="24">
                  <c:v>2.7928616604823873</c:v>
                </c:pt>
                <c:pt idx="25">
                  <c:v>2.803446563340998</c:v>
                </c:pt>
                <c:pt idx="26">
                  <c:v>2.837723952330677</c:v>
                </c:pt>
                <c:pt idx="27">
                  <c:v>3.14502470694714</c:v>
                </c:pt>
                <c:pt idx="28">
                  <c:v>3.2837749909193548</c:v>
                </c:pt>
                <c:pt idx="29">
                  <c:v>3.2794472215354915</c:v>
                </c:pt>
                <c:pt idx="30">
                  <c:v>2.8827881480677604</c:v>
                </c:pt>
                <c:pt idx="31">
                  <c:v>2.6960516766286844</c:v>
                </c:pt>
                <c:pt idx="32">
                  <c:v>2.426924031300601</c:v>
                </c:pt>
                <c:pt idx="33">
                  <c:v>2.4097380292726456</c:v>
                </c:pt>
                <c:pt idx="34">
                  <c:v>2.4434998849731215</c:v>
                </c:pt>
                <c:pt idx="35">
                  <c:v>2.5195559999358323</c:v>
                </c:pt>
                <c:pt idx="36">
                  <c:v>2.5763667324243755</c:v>
                </c:pt>
                <c:pt idx="37">
                  <c:v>2.560340580065926</c:v>
                </c:pt>
                <c:pt idx="38">
                  <c:v>2.6582083554225733</c:v>
                </c:pt>
                <c:pt idx="39">
                  <c:v>2.675697936967225</c:v>
                </c:pt>
                <c:pt idx="40">
                  <c:v>2.3093253408923005</c:v>
                </c:pt>
                <c:pt idx="41">
                  <c:v>1.959248560850682</c:v>
                </c:pt>
                <c:pt idx="42">
                  <c:v>1.8865438850802434</c:v>
                </c:pt>
                <c:pt idx="43">
                  <c:v>1.9543483843594913</c:v>
                </c:pt>
                <c:pt idx="44">
                  <c:v>2.02703866636989</c:v>
                </c:pt>
                <c:pt idx="45">
                  <c:v>2.296859765363152</c:v>
                </c:pt>
                <c:pt idx="46">
                  <c:v>2.228822733599415</c:v>
                </c:pt>
              </c:numCache>
            </c:numRef>
          </c:val>
          <c:smooth val="0"/>
        </c:ser>
        <c:marker val="1"/>
        <c:axId val="24899274"/>
        <c:axId val="22766875"/>
      </c:lineChart>
      <c:catAx>
        <c:axId val="43389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300" b="0" i="0" u="none" baseline="0"/>
            </a:pPr>
          </a:p>
        </c:txPr>
        <c:crossAx val="54962369"/>
        <c:crosses val="autoZero"/>
        <c:auto val="1"/>
        <c:lblOffset val="100"/>
        <c:noMultiLvlLbl val="0"/>
      </c:catAx>
      <c:valAx>
        <c:axId val="54962369"/>
        <c:scaling>
          <c:orientation val="minMax"/>
          <c:min val="3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/>
            </a:pPr>
          </a:p>
        </c:txPr>
        <c:crossAx val="43389632"/>
        <c:crossesAt val="1"/>
        <c:crossBetween val="between"/>
        <c:dispUnits/>
      </c:valAx>
      <c:catAx>
        <c:axId val="24899274"/>
        <c:scaling>
          <c:orientation val="minMax"/>
        </c:scaling>
        <c:axPos val="b"/>
        <c:delete val="1"/>
        <c:majorTickMark val="in"/>
        <c:minorTickMark val="none"/>
        <c:tickLblPos val="nextTo"/>
        <c:crossAx val="22766875"/>
        <c:crosses val="autoZero"/>
        <c:auto val="1"/>
        <c:lblOffset val="100"/>
        <c:noMultiLvlLbl val="0"/>
      </c:catAx>
      <c:valAx>
        <c:axId val="22766875"/>
        <c:scaling>
          <c:orientation val="minMax"/>
          <c:max val="6"/>
          <c:min val="1.5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24899274"/>
        <c:crosses val="max"/>
        <c:crossBetween val="between"/>
        <c:dispUnits/>
        <c:majorUnit val="0.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52"/>
          <c:y val="0.8585"/>
          <c:w val="0.7845"/>
          <c:h val="0.04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"/>
          <c:w val="0.9895"/>
          <c:h val="1"/>
        </c:manualLayout>
      </c:layout>
      <c:lineChart>
        <c:grouping val="standard"/>
        <c:varyColors val="0"/>
        <c:ser>
          <c:idx val="0"/>
          <c:order val="0"/>
          <c:tx>
            <c:v>Parte de los salarios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SALCONSO!$B$1:$AX$1</c:f>
              <c:numCache>
                <c:ptCount val="4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</c:numCache>
            </c:numRef>
          </c:cat>
          <c:val>
            <c:numRef>
              <c:f>SALCONSO!$B$10:$AX$10</c:f>
              <c:numCache>
                <c:ptCount val="49"/>
                <c:pt idx="0">
                  <c:v>65.2585499</c:v>
                </c:pt>
                <c:pt idx="1">
                  <c:v>64.815459</c:v>
                </c:pt>
                <c:pt idx="2">
                  <c:v>64.2689944</c:v>
                </c:pt>
                <c:pt idx="3">
                  <c:v>63.9884208</c:v>
                </c:pt>
                <c:pt idx="4">
                  <c:v>63.629127</c:v>
                </c:pt>
                <c:pt idx="5">
                  <c:v>62.8719941</c:v>
                </c:pt>
                <c:pt idx="6">
                  <c:v>63.0223413</c:v>
                </c:pt>
                <c:pt idx="7">
                  <c:v>63.7587109</c:v>
                </c:pt>
                <c:pt idx="8">
                  <c:v>64.1266693</c:v>
                </c:pt>
                <c:pt idx="9">
                  <c:v>65.1719706</c:v>
                </c:pt>
                <c:pt idx="10">
                  <c:v>65.9269953</c:v>
                </c:pt>
                <c:pt idx="11">
                  <c:v>64.8194216</c:v>
                </c:pt>
                <c:pt idx="12">
                  <c:v>64.7575662</c:v>
                </c:pt>
                <c:pt idx="13">
                  <c:v>64.6970542</c:v>
                </c:pt>
                <c:pt idx="14">
                  <c:v>65.473622</c:v>
                </c:pt>
                <c:pt idx="15">
                  <c:v>63.9897959</c:v>
                </c:pt>
                <c:pt idx="16">
                  <c:v>63.9169776</c:v>
                </c:pt>
                <c:pt idx="17">
                  <c:v>64.0094774</c:v>
                </c:pt>
                <c:pt idx="18">
                  <c:v>64.0723667</c:v>
                </c:pt>
                <c:pt idx="19">
                  <c:v>64.4357034</c:v>
                </c:pt>
                <c:pt idx="20">
                  <c:v>65.3116649</c:v>
                </c:pt>
                <c:pt idx="21">
                  <c:v>64.3919738</c:v>
                </c:pt>
                <c:pt idx="22">
                  <c:v>65.5174785</c:v>
                </c:pt>
                <c:pt idx="23">
                  <c:v>64.1098766</c:v>
                </c:pt>
                <c:pt idx="24">
                  <c:v>63.5375847</c:v>
                </c:pt>
                <c:pt idx="25">
                  <c:v>63.4576346</c:v>
                </c:pt>
                <c:pt idx="26">
                  <c:v>63.5496908</c:v>
                </c:pt>
                <c:pt idx="27">
                  <c:v>64.0780996</c:v>
                </c:pt>
                <c:pt idx="28">
                  <c:v>64.2091791</c:v>
                </c:pt>
                <c:pt idx="29">
                  <c:v>63.2810422</c:v>
                </c:pt>
                <c:pt idx="30">
                  <c:v>63.4470047</c:v>
                </c:pt>
                <c:pt idx="31">
                  <c:v>63.5743396</c:v>
                </c:pt>
                <c:pt idx="32">
                  <c:v>63.2596386</c:v>
                </c:pt>
                <c:pt idx="33">
                  <c:v>63.1235452</c:v>
                </c:pt>
                <c:pt idx="34">
                  <c:v>62.3393846</c:v>
                </c:pt>
                <c:pt idx="35">
                  <c:v>62.3606381</c:v>
                </c:pt>
                <c:pt idx="36">
                  <c:v>61.6682731</c:v>
                </c:pt>
                <c:pt idx="37">
                  <c:v>61.4857722</c:v>
                </c:pt>
                <c:pt idx="38">
                  <c:v>62.6088206</c:v>
                </c:pt>
                <c:pt idx="39">
                  <c:v>62.8331341</c:v>
                </c:pt>
                <c:pt idx="40">
                  <c:v>63.9720234</c:v>
                </c:pt>
                <c:pt idx="41">
                  <c:v>63.6550166</c:v>
                </c:pt>
                <c:pt idx="42">
                  <c:v>63.0429965</c:v>
                </c:pt>
                <c:pt idx="43">
                  <c:v>62.6398505</c:v>
                </c:pt>
                <c:pt idx="44">
                  <c:v>61.8315609</c:v>
                </c:pt>
                <c:pt idx="45">
                  <c:v>61.0025298</c:v>
                </c:pt>
                <c:pt idx="46">
                  <c:v>61.1420771</c:v>
                </c:pt>
                <c:pt idx="47">
                  <c:v>61.5160824</c:v>
                </c:pt>
                <c:pt idx="48">
                  <c:v>61.1773074</c:v>
                </c:pt>
              </c:numCache>
            </c:numRef>
          </c:val>
          <c:smooth val="0"/>
        </c:ser>
        <c:ser>
          <c:idx val="1"/>
          <c:order val="1"/>
          <c:tx>
            <c:v>Consumo en % du Pib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SALCONSO!$B$1:$AX$1</c:f>
              <c:numCache>
                <c:ptCount val="4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</c:numCache>
            </c:numRef>
          </c:cat>
          <c:val>
            <c:numRef>
              <c:f>SALCONSO!$B$11:$AX$11</c:f>
              <c:numCache>
                <c:ptCount val="49"/>
                <c:pt idx="0">
                  <c:v>64.20828493999225</c:v>
                </c:pt>
                <c:pt idx="1">
                  <c:v>63.97980175799513</c:v>
                </c:pt>
                <c:pt idx="2">
                  <c:v>63.18260869565217</c:v>
                </c:pt>
                <c:pt idx="3">
                  <c:v>63.089350478074515</c:v>
                </c:pt>
                <c:pt idx="4">
                  <c:v>63.05947271612508</c:v>
                </c:pt>
                <c:pt idx="5">
                  <c:v>62.70132805877367</c:v>
                </c:pt>
                <c:pt idx="6">
                  <c:v>61.95568152538005</c:v>
                </c:pt>
                <c:pt idx="7">
                  <c:v>61.889092017062765</c:v>
                </c:pt>
                <c:pt idx="8">
                  <c:v>62.18655967903712</c:v>
                </c:pt>
                <c:pt idx="9">
                  <c:v>62.3018324068355</c:v>
                </c:pt>
                <c:pt idx="10">
                  <c:v>63.27446580154161</c:v>
                </c:pt>
                <c:pt idx="11">
                  <c:v>63.04679780831761</c:v>
                </c:pt>
                <c:pt idx="12">
                  <c:v>62.93180890159249</c:v>
                </c:pt>
                <c:pt idx="13">
                  <c:v>62.27807408489808</c:v>
                </c:pt>
                <c:pt idx="14">
                  <c:v>62.84252339594695</c:v>
                </c:pt>
                <c:pt idx="15">
                  <c:v>63.749537778873425</c:v>
                </c:pt>
                <c:pt idx="16">
                  <c:v>63.70423625705122</c:v>
                </c:pt>
                <c:pt idx="17">
                  <c:v>63.53291925465838</c:v>
                </c:pt>
                <c:pt idx="18">
                  <c:v>62.799490042642994</c:v>
                </c:pt>
                <c:pt idx="19">
                  <c:v>62.63571990558615</c:v>
                </c:pt>
                <c:pt idx="20">
                  <c:v>63.524945770065074</c:v>
                </c:pt>
                <c:pt idx="21">
                  <c:v>62.57374036942716</c:v>
                </c:pt>
                <c:pt idx="22">
                  <c:v>64.39642879285759</c:v>
                </c:pt>
                <c:pt idx="23">
                  <c:v>65.35235378031383</c:v>
                </c:pt>
                <c:pt idx="24">
                  <c:v>64.21352349681922</c:v>
                </c:pt>
                <c:pt idx="25">
                  <c:v>65.03538299703547</c:v>
                </c:pt>
                <c:pt idx="26">
                  <c:v>65.56550445439333</c:v>
                </c:pt>
                <c:pt idx="27">
                  <c:v>66.01085915043117</c:v>
                </c:pt>
                <c:pt idx="28">
                  <c:v>66.30550832377713</c:v>
                </c:pt>
                <c:pt idx="29">
                  <c:v>66.20609717954851</c:v>
                </c:pt>
                <c:pt idx="30">
                  <c:v>66.77274070982664</c:v>
                </c:pt>
                <c:pt idx="31">
                  <c:v>67.1015419837048</c:v>
                </c:pt>
                <c:pt idx="32">
                  <c:v>67.43678746576651</c:v>
                </c:pt>
                <c:pt idx="33">
                  <c:v>67.868564240137</c:v>
                </c:pt>
                <c:pt idx="34">
                  <c:v>67.65318347786399</c:v>
                </c:pt>
                <c:pt idx="35">
                  <c:v>67.82807835439415</c:v>
                </c:pt>
                <c:pt idx="36">
                  <c:v>67.77982645022371</c:v>
                </c:pt>
                <c:pt idx="37">
                  <c:v>67.29096665413215</c:v>
                </c:pt>
                <c:pt idx="38">
                  <c:v>67.67847687455395</c:v>
                </c:pt>
                <c:pt idx="39">
                  <c:v>68.22426861846535</c:v>
                </c:pt>
                <c:pt idx="40">
                  <c:v>69.07387668087898</c:v>
                </c:pt>
                <c:pt idx="41">
                  <c:v>70.07628431801025</c:v>
                </c:pt>
                <c:pt idx="42">
                  <c:v>70.61801692749613</c:v>
                </c:pt>
                <c:pt idx="43">
                  <c:v>70.68041691133294</c:v>
                </c:pt>
                <c:pt idx="44">
                  <c:v>70.52359850277503</c:v>
                </c:pt>
                <c:pt idx="45">
                  <c:v>70.4167037303596</c:v>
                </c:pt>
                <c:pt idx="46">
                  <c:v>70.29583003109188</c:v>
                </c:pt>
                <c:pt idx="47">
                  <c:v>70.68975536056715</c:v>
                </c:pt>
                <c:pt idx="48">
                  <c:v>71.39769635279356</c:v>
                </c:pt>
              </c:numCache>
            </c:numRef>
          </c:val>
          <c:smooth val="0"/>
        </c:ser>
        <c:marker val="1"/>
        <c:axId val="3575284"/>
        <c:axId val="32177557"/>
      </c:lineChart>
      <c:catAx>
        <c:axId val="3575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325" b="0" i="0" u="none" baseline="0"/>
            </a:pPr>
          </a:p>
        </c:txPr>
        <c:crossAx val="32177557"/>
        <c:crosses val="autoZero"/>
        <c:auto val="1"/>
        <c:lblOffset val="100"/>
        <c:tickLblSkip val="3"/>
        <c:noMultiLvlLbl val="0"/>
      </c:catAx>
      <c:valAx>
        <c:axId val="32177557"/>
        <c:scaling>
          <c:orientation val="minMax"/>
          <c:max val="72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325" b="0" i="0" u="none" baseline="0"/>
            </a:pPr>
          </a:p>
        </c:txPr>
        <c:crossAx val="357528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5"/>
          <c:y val="0.8455"/>
          <c:w val="0.5955"/>
          <c:h val="0.0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v>Parte de los salarios (escala izquierda)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SALCONSO!$B$1:$AX$1</c:f>
              <c:numCache>
                <c:ptCount val="4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</c:numCache>
            </c:numRef>
          </c:cat>
          <c:val>
            <c:numRef>
              <c:f>SALCONSO!$B$4:$AX$4</c:f>
              <c:numCache>
                <c:ptCount val="49"/>
                <c:pt idx="0">
                  <c:v>62.6906172</c:v>
                </c:pt>
                <c:pt idx="1">
                  <c:v>63.322717</c:v>
                </c:pt>
                <c:pt idx="2">
                  <c:v>63.6002829</c:v>
                </c:pt>
                <c:pt idx="3">
                  <c:v>63.9151267</c:v>
                </c:pt>
                <c:pt idx="4">
                  <c:v>63.6180648</c:v>
                </c:pt>
                <c:pt idx="5">
                  <c:v>63.4945398</c:v>
                </c:pt>
                <c:pt idx="6">
                  <c:v>63.6323063</c:v>
                </c:pt>
                <c:pt idx="7">
                  <c:v>63.2997066</c:v>
                </c:pt>
                <c:pt idx="8">
                  <c:v>63.0173339</c:v>
                </c:pt>
                <c:pt idx="9">
                  <c:v>62.3372281</c:v>
                </c:pt>
                <c:pt idx="10">
                  <c:v>63.3416496</c:v>
                </c:pt>
                <c:pt idx="11">
                  <c:v>63.9805447</c:v>
                </c:pt>
                <c:pt idx="12">
                  <c:v>64.0450877</c:v>
                </c:pt>
                <c:pt idx="13">
                  <c:v>64.0263664</c:v>
                </c:pt>
                <c:pt idx="14">
                  <c:v>65.5351989</c:v>
                </c:pt>
                <c:pt idx="15">
                  <c:v>67.5280501</c:v>
                </c:pt>
                <c:pt idx="16">
                  <c:v>66.7534293</c:v>
                </c:pt>
                <c:pt idx="17">
                  <c:v>66.28396</c:v>
                </c:pt>
                <c:pt idx="18">
                  <c:v>65.933794</c:v>
                </c:pt>
                <c:pt idx="19">
                  <c:v>65.4820116</c:v>
                </c:pt>
                <c:pt idx="20">
                  <c:v>66.0267491</c:v>
                </c:pt>
                <c:pt idx="21">
                  <c:v>66.2832165</c:v>
                </c:pt>
                <c:pt idx="22">
                  <c:v>65.3092794</c:v>
                </c:pt>
                <c:pt idx="23">
                  <c:v>64.3685214</c:v>
                </c:pt>
                <c:pt idx="24">
                  <c:v>63.4417813</c:v>
                </c:pt>
                <c:pt idx="25">
                  <c:v>62.8493202</c:v>
                </c:pt>
                <c:pt idx="26">
                  <c:v>62.159141</c:v>
                </c:pt>
                <c:pt idx="27">
                  <c:v>62.0997984</c:v>
                </c:pt>
                <c:pt idx="28">
                  <c:v>61.388282</c:v>
                </c:pt>
                <c:pt idx="29">
                  <c:v>60.9395017</c:v>
                </c:pt>
                <c:pt idx="30">
                  <c:v>61.3282566</c:v>
                </c:pt>
                <c:pt idx="31">
                  <c:v>62.0077742</c:v>
                </c:pt>
                <c:pt idx="32">
                  <c:v>62.1128775</c:v>
                </c:pt>
                <c:pt idx="33">
                  <c:v>61.7064732</c:v>
                </c:pt>
                <c:pt idx="34">
                  <c:v>60.2966908</c:v>
                </c:pt>
                <c:pt idx="35">
                  <c:v>59.6409528</c:v>
                </c:pt>
                <c:pt idx="36">
                  <c:v>59.3086704</c:v>
                </c:pt>
                <c:pt idx="37">
                  <c:v>58.888308</c:v>
                </c:pt>
                <c:pt idx="38">
                  <c:v>58.5664625</c:v>
                </c:pt>
                <c:pt idx="39">
                  <c:v>58.6601875</c:v>
                </c:pt>
                <c:pt idx="40">
                  <c:v>58.9139017</c:v>
                </c:pt>
                <c:pt idx="41">
                  <c:v>59.1028421</c:v>
                </c:pt>
                <c:pt idx="42">
                  <c:v>58.8880866</c:v>
                </c:pt>
                <c:pt idx="43">
                  <c:v>58.7114193</c:v>
                </c:pt>
                <c:pt idx="44">
                  <c:v>58.1789335</c:v>
                </c:pt>
                <c:pt idx="45">
                  <c:v>57.9800348</c:v>
                </c:pt>
                <c:pt idx="46">
                  <c:v>57.62792</c:v>
                </c:pt>
                <c:pt idx="47">
                  <c:v>57.2159123</c:v>
                </c:pt>
                <c:pt idx="48">
                  <c:v>57.2085417</c:v>
                </c:pt>
              </c:numCache>
            </c:numRef>
          </c:val>
          <c:smooth val="0"/>
        </c:ser>
        <c:marker val="1"/>
        <c:axId val="21162558"/>
        <c:axId val="56245295"/>
      </c:lineChart>
      <c:lineChart>
        <c:grouping val="standard"/>
        <c:varyColors val="0"/>
        <c:ser>
          <c:idx val="1"/>
          <c:order val="1"/>
          <c:tx>
            <c:v>Consumo en % du Pib (escala derecha)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SALCONSO!$B$1:$AX$1</c:f>
              <c:numCache>
                <c:ptCount val="4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</c:numCache>
            </c:numRef>
          </c:cat>
          <c:val>
            <c:numRef>
              <c:f>SALCONSO!$B$5:$AX$5</c:f>
              <c:numCache>
                <c:ptCount val="49"/>
                <c:pt idx="0">
                  <c:v>60.68166711416247</c:v>
                </c:pt>
                <c:pt idx="1">
                  <c:v>60.40902121225571</c:v>
                </c:pt>
                <c:pt idx="2">
                  <c:v>60.478516005388315</c:v>
                </c:pt>
                <c:pt idx="3">
                  <c:v>60.82716016259262</c:v>
                </c:pt>
                <c:pt idx="4">
                  <c:v>59.62607697935072</c:v>
                </c:pt>
                <c:pt idx="5">
                  <c:v>59.39859353791132</c:v>
                </c:pt>
                <c:pt idx="6">
                  <c:v>59.43207185459408</c:v>
                </c:pt>
                <c:pt idx="7">
                  <c:v>59.53863249627949</c:v>
                </c:pt>
                <c:pt idx="8">
                  <c:v>59.00243709337278</c:v>
                </c:pt>
                <c:pt idx="9">
                  <c:v>58.185529043451886</c:v>
                </c:pt>
                <c:pt idx="10">
                  <c:v>57.44660287133125</c:v>
                </c:pt>
                <c:pt idx="11">
                  <c:v>57.49008763456757</c:v>
                </c:pt>
                <c:pt idx="12">
                  <c:v>57.5363750736862</c:v>
                </c:pt>
                <c:pt idx="13">
                  <c:v>57.03852340043979</c:v>
                </c:pt>
                <c:pt idx="14">
                  <c:v>57.282650278245654</c:v>
                </c:pt>
                <c:pt idx="15">
                  <c:v>58.33863661821143</c:v>
                </c:pt>
                <c:pt idx="16">
                  <c:v>58.047857628514315</c:v>
                </c:pt>
                <c:pt idx="17">
                  <c:v>58.00505455461239</c:v>
                </c:pt>
                <c:pt idx="18">
                  <c:v>57.49657080126975</c:v>
                </c:pt>
                <c:pt idx="19">
                  <c:v>57.78256496554089</c:v>
                </c:pt>
                <c:pt idx="20">
                  <c:v>58.243799267041595</c:v>
                </c:pt>
                <c:pt idx="21">
                  <c:v>59.03587746424518</c:v>
                </c:pt>
                <c:pt idx="22">
                  <c:v>59.10868407190881</c:v>
                </c:pt>
                <c:pt idx="23">
                  <c:v>58.942041883282975</c:v>
                </c:pt>
                <c:pt idx="24">
                  <c:v>58.65309453344355</c:v>
                </c:pt>
                <c:pt idx="25">
                  <c:v>58.565889746650825</c:v>
                </c:pt>
                <c:pt idx="26">
                  <c:v>58.20471728895658</c:v>
                </c:pt>
                <c:pt idx="27">
                  <c:v>58.416189417009534</c:v>
                </c:pt>
                <c:pt idx="28">
                  <c:v>58.04885895109079</c:v>
                </c:pt>
                <c:pt idx="29">
                  <c:v>58.05418821732442</c:v>
                </c:pt>
                <c:pt idx="30">
                  <c:v>57.61507880762771</c:v>
                </c:pt>
                <c:pt idx="31">
                  <c:v>57.849197083507725</c:v>
                </c:pt>
                <c:pt idx="32">
                  <c:v>58.20736925618115</c:v>
                </c:pt>
                <c:pt idx="33">
                  <c:v>58.531910651149445</c:v>
                </c:pt>
                <c:pt idx="34">
                  <c:v>58.28690932706581</c:v>
                </c:pt>
                <c:pt idx="35">
                  <c:v>57.80405104085528</c:v>
                </c:pt>
                <c:pt idx="36">
                  <c:v>58.09614322337577</c:v>
                </c:pt>
                <c:pt idx="37">
                  <c:v>58.03699313711114</c:v>
                </c:pt>
                <c:pt idx="38">
                  <c:v>58.02797593456922</c:v>
                </c:pt>
                <c:pt idx="39">
                  <c:v>58.24676555584499</c:v>
                </c:pt>
                <c:pt idx="40">
                  <c:v>58.525964260944995</c:v>
                </c:pt>
                <c:pt idx="41">
                  <c:v>58.603799572233584</c:v>
                </c:pt>
                <c:pt idx="42">
                  <c:v>58.28230575223878</c:v>
                </c:pt>
                <c:pt idx="43">
                  <c:v>58.27984918044452</c:v>
                </c:pt>
                <c:pt idx="44">
                  <c:v>58.106578048127375</c:v>
                </c:pt>
                <c:pt idx="45">
                  <c:v>58.16580962098534</c:v>
                </c:pt>
                <c:pt idx="46">
                  <c:v>57.703846677284446</c:v>
                </c:pt>
                <c:pt idx="47">
                  <c:v>57.11109417553376</c:v>
                </c:pt>
                <c:pt idx="48">
                  <c:v>57.029623188904864</c:v>
                </c:pt>
              </c:numCache>
            </c:numRef>
          </c:val>
          <c:smooth val="0"/>
        </c:ser>
        <c:marker val="1"/>
        <c:axId val="36445608"/>
        <c:axId val="59575017"/>
      </c:lineChart>
      <c:catAx>
        <c:axId val="21162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300" b="0" i="0" u="none" baseline="0"/>
            </a:pPr>
          </a:p>
        </c:txPr>
        <c:crossAx val="56245295"/>
        <c:crosses val="autoZero"/>
        <c:auto val="1"/>
        <c:lblOffset val="100"/>
        <c:noMultiLvlLbl val="0"/>
      </c:catAx>
      <c:valAx>
        <c:axId val="56245295"/>
        <c:scaling>
          <c:orientation val="minMax"/>
          <c:min val="5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325" b="0" i="0" u="none" baseline="0"/>
            </a:pPr>
          </a:p>
        </c:txPr>
        <c:crossAx val="21162558"/>
        <c:crossesAt val="1"/>
        <c:crossBetween val="between"/>
        <c:dispUnits/>
      </c:valAx>
      <c:catAx>
        <c:axId val="36445608"/>
        <c:scaling>
          <c:orientation val="minMax"/>
        </c:scaling>
        <c:axPos val="b"/>
        <c:delete val="1"/>
        <c:majorTickMark val="in"/>
        <c:minorTickMark val="none"/>
        <c:tickLblPos val="nextTo"/>
        <c:crossAx val="59575017"/>
        <c:crosses val="autoZero"/>
        <c:auto val="1"/>
        <c:lblOffset val="100"/>
        <c:noMultiLvlLbl val="0"/>
      </c:catAx>
      <c:valAx>
        <c:axId val="59575017"/>
        <c:scaling>
          <c:orientation val="minMax"/>
          <c:min val="48"/>
        </c:scaling>
        <c:axPos val="l"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325" b="0" i="0" u="none" baseline="0"/>
            </a:pPr>
          </a:p>
        </c:txPr>
        <c:crossAx val="36445608"/>
        <c:crosses val="max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5275"/>
          <c:y val="0.8375"/>
          <c:w val="0.826"/>
          <c:h val="0.0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4921259845" footer="0.492125984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nu\papers\estate\excelresults\intermedi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Table Ahelp"/>
      <sheetName val="Amounts and thresholds"/>
      <sheetName val="Age, Gender, Marital"/>
      <sheetName val="Number,multipliers,age etc."/>
      <sheetName val="Net worth with life insurance"/>
      <sheetName val="ANW --- help"/>
      <sheetName val="Composition-help"/>
      <sheetName val="Composition"/>
      <sheetName val="Weights"/>
      <sheetName val="Weights-help"/>
      <sheetName val="Life "/>
      <sheetName val="Life-help"/>
      <sheetName val="Aggregate data"/>
      <sheetName val="ANW-male"/>
      <sheetName val="ANW- female"/>
      <sheetName val="Debt,LI,charity"/>
      <sheetName val="Debt,LI,charity-male"/>
      <sheetName val="Debt,LI,charity-female"/>
      <sheetName val="Number-male"/>
      <sheetName val="Number-female"/>
      <sheetName val="Marital-male"/>
      <sheetName val="Marital"/>
      <sheetName val="Marital-female"/>
      <sheetName val="Details-male"/>
      <sheetName val="Details-female"/>
      <sheetName val="Net worth WJP"/>
      <sheetName val="WJP-male"/>
      <sheetName val="WJP-female"/>
      <sheetName val="templa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conomy_finance/indicators/annual_macro_economic_database/ameco_en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djindexes.com/mdsidx/index.cfm?event=showavgIndexData&amp;perf=Historical%20Values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conomy_finance/indicators/annual_macro_economic_database/ameco_en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8"/>
  <sheetViews>
    <sheetView workbookViewId="0" topLeftCell="A1">
      <pane xSplit="1" ySplit="1" topLeftCell="AK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7" sqref="A7"/>
    </sheetView>
  </sheetViews>
  <sheetFormatPr defaultColWidth="11.421875" defaultRowHeight="12.75"/>
  <cols>
    <col min="1" max="1" width="37.421875" style="0" customWidth="1"/>
    <col min="42" max="42" width="11.421875" style="6" customWidth="1"/>
  </cols>
  <sheetData>
    <row r="1" spans="1:50" ht="12.75">
      <c r="A1" t="s">
        <v>424</v>
      </c>
      <c r="B1">
        <v>1960</v>
      </c>
      <c r="C1">
        <v>1961</v>
      </c>
      <c r="D1">
        <v>1962</v>
      </c>
      <c r="E1">
        <v>1963</v>
      </c>
      <c r="F1">
        <v>1964</v>
      </c>
      <c r="G1">
        <v>1965</v>
      </c>
      <c r="H1">
        <v>1966</v>
      </c>
      <c r="I1">
        <v>1967</v>
      </c>
      <c r="J1">
        <v>1968</v>
      </c>
      <c r="K1">
        <v>1969</v>
      </c>
      <c r="L1">
        <v>1970</v>
      </c>
      <c r="M1">
        <v>1971</v>
      </c>
      <c r="N1">
        <v>1972</v>
      </c>
      <c r="O1">
        <v>1973</v>
      </c>
      <c r="P1">
        <v>1974</v>
      </c>
      <c r="Q1">
        <v>1975</v>
      </c>
      <c r="R1">
        <v>1976</v>
      </c>
      <c r="S1">
        <v>1977</v>
      </c>
      <c r="T1">
        <v>1978</v>
      </c>
      <c r="U1">
        <v>1979</v>
      </c>
      <c r="V1">
        <v>1980</v>
      </c>
      <c r="W1">
        <v>1981</v>
      </c>
      <c r="X1">
        <v>1982</v>
      </c>
      <c r="Y1">
        <v>1983</v>
      </c>
      <c r="Z1">
        <v>1984</v>
      </c>
      <c r="AA1">
        <v>1985</v>
      </c>
      <c r="AB1">
        <v>1986</v>
      </c>
      <c r="AC1">
        <v>1987</v>
      </c>
      <c r="AD1">
        <v>1988</v>
      </c>
      <c r="AE1">
        <v>1989</v>
      </c>
      <c r="AF1">
        <v>1990</v>
      </c>
      <c r="AG1">
        <v>1991</v>
      </c>
      <c r="AH1">
        <v>1992</v>
      </c>
      <c r="AI1">
        <v>1993</v>
      </c>
      <c r="AJ1">
        <v>1994</v>
      </c>
      <c r="AK1">
        <v>1995</v>
      </c>
      <c r="AL1">
        <v>1996</v>
      </c>
      <c r="AM1">
        <v>1997</v>
      </c>
      <c r="AN1">
        <v>1998</v>
      </c>
      <c r="AO1">
        <v>1999</v>
      </c>
      <c r="AP1" s="6">
        <v>2000</v>
      </c>
      <c r="AQ1">
        <v>2001</v>
      </c>
      <c r="AR1">
        <v>2002</v>
      </c>
      <c r="AS1">
        <v>2003</v>
      </c>
      <c r="AT1">
        <v>2004</v>
      </c>
      <c r="AU1">
        <v>2005</v>
      </c>
      <c r="AV1">
        <v>2006</v>
      </c>
      <c r="AW1">
        <v>2007</v>
      </c>
      <c r="AX1">
        <v>2008</v>
      </c>
    </row>
    <row r="2" ht="12.75">
      <c r="A2" s="7" t="s">
        <v>423</v>
      </c>
    </row>
    <row r="3" ht="12.75">
      <c r="A3" s="2" t="s">
        <v>410</v>
      </c>
    </row>
    <row r="4" spans="1:53" ht="12.75">
      <c r="A4" t="s">
        <v>411</v>
      </c>
      <c r="B4" s="1">
        <v>7719.37425134442</v>
      </c>
      <c r="C4" s="1">
        <v>8022.922466163584</v>
      </c>
      <c r="D4" s="1">
        <v>8342.916444468685</v>
      </c>
      <c r="E4" s="1">
        <v>8672.698353924747</v>
      </c>
      <c r="F4" s="1">
        <v>9041.682966792727</v>
      </c>
      <c r="G4" s="1">
        <v>9419.446130411727</v>
      </c>
      <c r="H4" s="1">
        <v>9811.554730623853</v>
      </c>
      <c r="I4" s="1">
        <v>10210.871734298196</v>
      </c>
      <c r="J4" s="1">
        <v>10635.0256132681</v>
      </c>
      <c r="K4" s="1">
        <v>11097.556338959064</v>
      </c>
      <c r="L4" s="1">
        <v>11586.443108426312</v>
      </c>
      <c r="M4" s="1">
        <v>12087.70753249488</v>
      </c>
      <c r="N4" s="1">
        <v>12604.612254881753</v>
      </c>
      <c r="O4" s="1">
        <v>13155.90728119799</v>
      </c>
      <c r="P4" s="1">
        <v>13665.277335750945</v>
      </c>
      <c r="Q4" s="1">
        <v>14108.986685499542</v>
      </c>
      <c r="R4" s="1">
        <v>14554.021484258163</v>
      </c>
      <c r="S4" s="1">
        <v>14992.102773594957</v>
      </c>
      <c r="T4" s="1">
        <v>15429.113507962114</v>
      </c>
      <c r="U4" s="1">
        <v>15881.948064356657</v>
      </c>
      <c r="V4" s="1">
        <v>16338.932295728742</v>
      </c>
      <c r="W4" s="1">
        <v>16728.002558979424</v>
      </c>
      <c r="X4" s="1">
        <v>17078.604213654507</v>
      </c>
      <c r="Y4" s="1">
        <v>17412.21972947803</v>
      </c>
      <c r="Z4" s="1">
        <v>17741.10441191192</v>
      </c>
      <c r="AA4" s="1">
        <v>18080.205247484624</v>
      </c>
      <c r="AB4" s="1">
        <v>18441.920282320694</v>
      </c>
      <c r="AC4" s="1">
        <v>18835.16061207215</v>
      </c>
      <c r="AD4" s="1">
        <v>19304.57347685363</v>
      </c>
      <c r="AE4" s="1">
        <v>19837.210259413354</v>
      </c>
      <c r="AF4" s="1">
        <v>20389.00487804878</v>
      </c>
      <c r="AG4" s="1">
        <v>20898.73</v>
      </c>
      <c r="AH4" s="1">
        <v>21397.82</v>
      </c>
      <c r="AI4" s="1">
        <v>21791.1</v>
      </c>
      <c r="AJ4" s="1">
        <v>22203.62</v>
      </c>
      <c r="AK4" s="1">
        <v>22644.33</v>
      </c>
      <c r="AL4" s="1">
        <v>23089.82</v>
      </c>
      <c r="AM4" s="1">
        <v>23557.66</v>
      </c>
      <c r="AN4" s="1">
        <v>24099.6</v>
      </c>
      <c r="AO4" s="1">
        <v>24687.42</v>
      </c>
      <c r="AP4" s="9">
        <v>25308.49</v>
      </c>
      <c r="AQ4" s="1">
        <v>25900.44</v>
      </c>
      <c r="AR4" s="1">
        <v>26441.73</v>
      </c>
      <c r="AS4" s="1">
        <v>26978.2</v>
      </c>
      <c r="AT4" s="1">
        <v>27534.57</v>
      </c>
      <c r="AU4" s="1">
        <v>28114.57</v>
      </c>
      <c r="AV4" s="1">
        <v>28780.85</v>
      </c>
      <c r="AW4" s="1">
        <v>29516.66</v>
      </c>
      <c r="AX4" s="1">
        <v>30280.42</v>
      </c>
      <c r="AY4" s="1"/>
      <c r="AZ4" s="1"/>
      <c r="BA4" s="1"/>
    </row>
    <row r="5" spans="1:53" ht="12.75">
      <c r="A5" t="s">
        <v>412</v>
      </c>
      <c r="B5" s="1">
        <v>8052.46</v>
      </c>
      <c r="C5" s="1">
        <v>8248.62</v>
      </c>
      <c r="D5" s="1">
        <v>8472.36</v>
      </c>
      <c r="E5" s="1">
        <v>8719.87</v>
      </c>
      <c r="F5" s="1">
        <v>9002.27</v>
      </c>
      <c r="G5" s="1">
        <v>9320.77</v>
      </c>
      <c r="H5" s="1">
        <v>9652.48</v>
      </c>
      <c r="I5" s="1">
        <v>9963.49</v>
      </c>
      <c r="J5" s="1">
        <v>10296.14</v>
      </c>
      <c r="K5" s="1">
        <v>10634.68</v>
      </c>
      <c r="L5" s="1">
        <v>10939.55</v>
      </c>
      <c r="M5" s="1">
        <v>11270.95</v>
      </c>
      <c r="N5" s="1">
        <v>11642.74</v>
      </c>
      <c r="O5" s="1">
        <v>12053.43</v>
      </c>
      <c r="P5" s="1">
        <v>12400.24</v>
      </c>
      <c r="Q5" s="1">
        <v>12665.64</v>
      </c>
      <c r="R5" s="1">
        <v>12968.99</v>
      </c>
      <c r="S5" s="1">
        <v>13335.34</v>
      </c>
      <c r="T5" s="1">
        <v>13768.12</v>
      </c>
      <c r="U5" s="1">
        <v>14221.9</v>
      </c>
      <c r="V5" s="1">
        <v>14602.19</v>
      </c>
      <c r="W5" s="1">
        <v>14972.05</v>
      </c>
      <c r="X5" s="1">
        <v>15257.64</v>
      </c>
      <c r="Y5" s="1">
        <v>15578.98</v>
      </c>
      <c r="Z5" s="1">
        <v>16009.49</v>
      </c>
      <c r="AA5" s="1">
        <v>16463.52</v>
      </c>
      <c r="AB5" s="1">
        <v>16921.45</v>
      </c>
      <c r="AC5" s="1">
        <v>17362.62</v>
      </c>
      <c r="AD5" s="1">
        <v>17817.56</v>
      </c>
      <c r="AE5" s="1">
        <v>18273.46</v>
      </c>
      <c r="AF5" s="1">
        <v>18696.94</v>
      </c>
      <c r="AG5" s="1">
        <v>19027.74</v>
      </c>
      <c r="AH5" s="1">
        <v>19388.23</v>
      </c>
      <c r="AI5" s="1">
        <v>19815.54</v>
      </c>
      <c r="AJ5" s="1">
        <v>20291.31</v>
      </c>
      <c r="AK5" s="1">
        <v>20813.41</v>
      </c>
      <c r="AL5" s="1">
        <v>21409.61</v>
      </c>
      <c r="AM5" s="1">
        <v>22077.68</v>
      </c>
      <c r="AN5" s="1">
        <v>22831.7</v>
      </c>
      <c r="AO5" s="1">
        <v>23661.92</v>
      </c>
      <c r="AP5" s="9">
        <v>24535.78</v>
      </c>
      <c r="AQ5" s="1">
        <v>25283.72</v>
      </c>
      <c r="AR5" s="1">
        <v>25950.26</v>
      </c>
      <c r="AS5" s="1">
        <v>26651.26</v>
      </c>
      <c r="AT5" s="1">
        <v>27422.27</v>
      </c>
      <c r="AU5" s="1">
        <v>28217.46</v>
      </c>
      <c r="AV5" s="1">
        <v>29122.93</v>
      </c>
      <c r="AW5" s="1">
        <v>29945.83</v>
      </c>
      <c r="AX5" s="1">
        <v>30705.76</v>
      </c>
      <c r="AY5" s="1"/>
      <c r="AZ5" s="1"/>
      <c r="BA5" s="1"/>
    </row>
    <row r="6" spans="1:53" ht="12.75">
      <c r="A6" t="s">
        <v>413</v>
      </c>
      <c r="B6" s="1">
        <v>2245.57</v>
      </c>
      <c r="C6" s="1">
        <v>2353.94</v>
      </c>
      <c r="D6" s="1">
        <v>2476.26</v>
      </c>
      <c r="E6" s="1">
        <v>2609.34</v>
      </c>
      <c r="F6" s="1">
        <v>2756.91</v>
      </c>
      <c r="G6" s="1">
        <v>2901.99</v>
      </c>
      <c r="H6" s="1">
        <v>3070.66</v>
      </c>
      <c r="I6" s="1">
        <v>3277.64</v>
      </c>
      <c r="J6" s="1">
        <v>3533.94</v>
      </c>
      <c r="K6" s="1">
        <v>3843.24</v>
      </c>
      <c r="L6" s="1">
        <v>4210.73</v>
      </c>
      <c r="M6" s="1">
        <v>4582.03</v>
      </c>
      <c r="N6" s="1">
        <v>4982.33</v>
      </c>
      <c r="O6" s="1">
        <v>5454.89</v>
      </c>
      <c r="P6" s="1">
        <v>5882.35</v>
      </c>
      <c r="Q6" s="1">
        <v>6296.42</v>
      </c>
      <c r="R6" s="1">
        <v>6720.05</v>
      </c>
      <c r="S6" s="1">
        <v>7146.36</v>
      </c>
      <c r="T6" s="1">
        <v>7613.6</v>
      </c>
      <c r="U6" s="1">
        <v>8115.53</v>
      </c>
      <c r="V6" s="1">
        <v>8606.14</v>
      </c>
      <c r="W6" s="1">
        <v>9078.63</v>
      </c>
      <c r="X6" s="1">
        <v>9525.59</v>
      </c>
      <c r="Y6" s="1">
        <v>9928.78</v>
      </c>
      <c r="Z6" s="1">
        <v>10335.4</v>
      </c>
      <c r="AA6" s="1">
        <v>10773.53</v>
      </c>
      <c r="AB6" s="1">
        <v>11224.33</v>
      </c>
      <c r="AC6" s="1">
        <v>11711.95</v>
      </c>
      <c r="AD6" s="1">
        <v>12294.37</v>
      </c>
      <c r="AE6" s="1">
        <v>12928.56</v>
      </c>
      <c r="AF6" s="1">
        <v>13627.09</v>
      </c>
      <c r="AG6" s="1">
        <v>14306.17</v>
      </c>
      <c r="AH6" s="1">
        <v>14908.73</v>
      </c>
      <c r="AI6" s="1">
        <v>15439.81</v>
      </c>
      <c r="AJ6" s="1">
        <v>15926.19</v>
      </c>
      <c r="AK6" s="1">
        <v>16390.9</v>
      </c>
      <c r="AL6" s="1">
        <v>16857.13</v>
      </c>
      <c r="AM6" s="1">
        <v>17301.99</v>
      </c>
      <c r="AN6" s="1">
        <v>17617.44</v>
      </c>
      <c r="AO6" s="1">
        <v>17915.24</v>
      </c>
      <c r="AP6" s="9">
        <v>18193.35</v>
      </c>
      <c r="AQ6" s="1">
        <v>18424.67</v>
      </c>
      <c r="AR6" s="1">
        <v>18580.65</v>
      </c>
      <c r="AS6" s="1">
        <v>18682.11</v>
      </c>
      <c r="AT6" s="1">
        <v>18767.95</v>
      </c>
      <c r="AU6" s="1">
        <v>18887.19</v>
      </c>
      <c r="AV6" s="1">
        <v>19043.12</v>
      </c>
      <c r="AW6" s="1">
        <v>19199.42</v>
      </c>
      <c r="AX6" s="1">
        <v>19379.72</v>
      </c>
      <c r="AY6" s="1"/>
      <c r="AZ6" s="1"/>
      <c r="BA6" s="1"/>
    </row>
    <row r="7" spans="1:53" ht="12.75">
      <c r="A7" t="s">
        <v>414</v>
      </c>
      <c r="B7" s="1">
        <f aca="true" t="shared" si="0" ref="B7:AG7">SUM(B4:B6)</f>
        <v>18017.404251344422</v>
      </c>
      <c r="C7" s="1">
        <f t="shared" si="0"/>
        <v>18625.482466163583</v>
      </c>
      <c r="D7" s="1">
        <f t="shared" si="0"/>
        <v>19291.536444468686</v>
      </c>
      <c r="E7" s="1">
        <f t="shared" si="0"/>
        <v>20001.908353924748</v>
      </c>
      <c r="F7" s="1">
        <f t="shared" si="0"/>
        <v>20800.862966792727</v>
      </c>
      <c r="G7" s="1">
        <f t="shared" si="0"/>
        <v>21642.206130411723</v>
      </c>
      <c r="H7" s="1">
        <f t="shared" si="0"/>
        <v>22534.694730623854</v>
      </c>
      <c r="I7" s="1">
        <f t="shared" si="0"/>
        <v>23452.001734298196</v>
      </c>
      <c r="J7" s="1">
        <f t="shared" si="0"/>
        <v>24465.1056132681</v>
      </c>
      <c r="K7" s="1">
        <f t="shared" si="0"/>
        <v>25575.476338959066</v>
      </c>
      <c r="L7" s="1">
        <f t="shared" si="0"/>
        <v>26736.72310842631</v>
      </c>
      <c r="M7" s="1">
        <f t="shared" si="0"/>
        <v>27940.687532494878</v>
      </c>
      <c r="N7" s="1">
        <f t="shared" si="0"/>
        <v>29229.68225488175</v>
      </c>
      <c r="O7" s="1">
        <f t="shared" si="0"/>
        <v>30664.22728119799</v>
      </c>
      <c r="P7" s="1">
        <f t="shared" si="0"/>
        <v>31947.867335750947</v>
      </c>
      <c r="Q7" s="1">
        <f t="shared" si="0"/>
        <v>33071.04668549954</v>
      </c>
      <c r="R7" s="1">
        <f t="shared" si="0"/>
        <v>34243.06148425816</v>
      </c>
      <c r="S7" s="1">
        <f t="shared" si="0"/>
        <v>35473.80277359496</v>
      </c>
      <c r="T7" s="1">
        <f t="shared" si="0"/>
        <v>36810.83350796212</v>
      </c>
      <c r="U7" s="1">
        <f t="shared" si="0"/>
        <v>38219.37806435666</v>
      </c>
      <c r="V7" s="1">
        <f t="shared" si="0"/>
        <v>39547.26229572874</v>
      </c>
      <c r="W7" s="1">
        <f t="shared" si="0"/>
        <v>40778.682558979424</v>
      </c>
      <c r="X7" s="1">
        <f t="shared" si="0"/>
        <v>41861.83421365451</v>
      </c>
      <c r="Y7" s="1">
        <f t="shared" si="0"/>
        <v>42919.97972947803</v>
      </c>
      <c r="Z7" s="1">
        <f t="shared" si="0"/>
        <v>44085.994411911925</v>
      </c>
      <c r="AA7" s="1">
        <f t="shared" si="0"/>
        <v>45317.25524748462</v>
      </c>
      <c r="AB7" s="1">
        <f t="shared" si="0"/>
        <v>46587.7002823207</v>
      </c>
      <c r="AC7" s="1">
        <f t="shared" si="0"/>
        <v>47909.73061207215</v>
      </c>
      <c r="AD7" s="1">
        <f t="shared" si="0"/>
        <v>49416.503476853635</v>
      </c>
      <c r="AE7" s="1">
        <f t="shared" si="0"/>
        <v>51039.23025941335</v>
      </c>
      <c r="AF7" s="1">
        <f t="shared" si="0"/>
        <v>52713.034878048784</v>
      </c>
      <c r="AG7" s="1">
        <f t="shared" si="0"/>
        <v>54232.64</v>
      </c>
      <c r="AH7" s="1">
        <f aca="true" t="shared" si="1" ref="AH7:AX7">SUM(AH4:AH6)</f>
        <v>55694.78</v>
      </c>
      <c r="AI7" s="1">
        <f t="shared" si="1"/>
        <v>57046.45</v>
      </c>
      <c r="AJ7" s="1">
        <f t="shared" si="1"/>
        <v>58421.12</v>
      </c>
      <c r="AK7" s="1">
        <f t="shared" si="1"/>
        <v>59848.64000000001</v>
      </c>
      <c r="AL7" s="1">
        <f t="shared" si="1"/>
        <v>61356.56</v>
      </c>
      <c r="AM7" s="1">
        <f t="shared" si="1"/>
        <v>62937.33</v>
      </c>
      <c r="AN7" s="1">
        <f t="shared" si="1"/>
        <v>64548.740000000005</v>
      </c>
      <c r="AO7" s="1">
        <f t="shared" si="1"/>
        <v>66264.58</v>
      </c>
      <c r="AP7" s="9">
        <f t="shared" si="1"/>
        <v>68037.62</v>
      </c>
      <c r="AQ7" s="1">
        <f t="shared" si="1"/>
        <v>69608.83</v>
      </c>
      <c r="AR7" s="1">
        <f t="shared" si="1"/>
        <v>70972.64</v>
      </c>
      <c r="AS7" s="1">
        <f t="shared" si="1"/>
        <v>72311.57</v>
      </c>
      <c r="AT7" s="1">
        <f t="shared" si="1"/>
        <v>73724.79</v>
      </c>
      <c r="AU7" s="1">
        <f t="shared" si="1"/>
        <v>75219.22</v>
      </c>
      <c r="AV7" s="1">
        <f t="shared" si="1"/>
        <v>76946.9</v>
      </c>
      <c r="AW7" s="1">
        <f t="shared" si="1"/>
        <v>78661.91</v>
      </c>
      <c r="AX7" s="1">
        <f t="shared" si="1"/>
        <v>80365.9</v>
      </c>
      <c r="AY7" s="1"/>
      <c r="AZ7" s="1"/>
      <c r="BA7" s="1"/>
    </row>
    <row r="8" spans="2:53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9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ht="12.75">
      <c r="A9" s="2" t="s">
        <v>418</v>
      </c>
      <c r="B9" s="1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"/>
      <c r="AY9" s="1"/>
      <c r="AZ9" s="1"/>
      <c r="BA9" s="1"/>
    </row>
    <row r="10" spans="1:53" ht="12.75">
      <c r="A10" t="s">
        <v>415</v>
      </c>
      <c r="B10" s="1"/>
      <c r="C10" s="3">
        <f aca="true" t="shared" si="2" ref="C10:AX10">100*C4/B4-100</f>
        <v>3.9322904284152003</v>
      </c>
      <c r="D10" s="3">
        <f t="shared" si="2"/>
        <v>3.988496456929056</v>
      </c>
      <c r="E10" s="3">
        <f t="shared" si="2"/>
        <v>3.952837256025802</v>
      </c>
      <c r="F10" s="3">
        <f t="shared" si="2"/>
        <v>4.254553747980864</v>
      </c>
      <c r="G10" s="3">
        <f t="shared" si="2"/>
        <v>4.1780182407014905</v>
      </c>
      <c r="H10" s="3">
        <f t="shared" si="2"/>
        <v>4.162756437941297</v>
      </c>
      <c r="I10" s="3">
        <f t="shared" si="2"/>
        <v>4.069864711940028</v>
      </c>
      <c r="J10" s="3">
        <f t="shared" si="2"/>
        <v>4.1539438552065775</v>
      </c>
      <c r="K10" s="3">
        <f t="shared" si="2"/>
        <v>4.349126579572285</v>
      </c>
      <c r="L10" s="3">
        <f t="shared" si="2"/>
        <v>4.405355147880272</v>
      </c>
      <c r="M10" s="3">
        <f t="shared" si="2"/>
        <v>4.326301172652549</v>
      </c>
      <c r="N10" s="3">
        <f t="shared" si="2"/>
        <v>4.276284158905241</v>
      </c>
      <c r="O10" s="3">
        <f t="shared" si="2"/>
        <v>4.373756329574675</v>
      </c>
      <c r="P10" s="3">
        <f t="shared" si="2"/>
        <v>3.8717972365230224</v>
      </c>
      <c r="Q10" s="3">
        <f t="shared" si="2"/>
        <v>3.2469838617015796</v>
      </c>
      <c r="R10" s="3">
        <f t="shared" si="2"/>
        <v>3.154264786542072</v>
      </c>
      <c r="S10" s="3">
        <f t="shared" si="2"/>
        <v>3.01003602207561</v>
      </c>
      <c r="T10" s="3">
        <f t="shared" si="2"/>
        <v>2.9149395582909676</v>
      </c>
      <c r="U10" s="3">
        <f t="shared" si="2"/>
        <v>2.934935673140643</v>
      </c>
      <c r="V10" s="3">
        <f t="shared" si="2"/>
        <v>2.8773814743651087</v>
      </c>
      <c r="W10" s="3">
        <f t="shared" si="2"/>
        <v>2.3812465601096307</v>
      </c>
      <c r="X10" s="3">
        <f t="shared" si="2"/>
        <v>2.095896706369672</v>
      </c>
      <c r="Y10" s="3">
        <f t="shared" si="2"/>
        <v>1.9534120683983929</v>
      </c>
      <c r="Z10" s="3">
        <f t="shared" si="2"/>
        <v>1.8888153695712049</v>
      </c>
      <c r="AA10" s="3">
        <f t="shared" si="2"/>
        <v>1.911385152240129</v>
      </c>
      <c r="AB10" s="3">
        <f t="shared" si="2"/>
        <v>2.0006135432914647</v>
      </c>
      <c r="AC10" s="3">
        <f t="shared" si="2"/>
        <v>2.1323176964843213</v>
      </c>
      <c r="AD10" s="3">
        <f t="shared" si="2"/>
        <v>2.4922158852238</v>
      </c>
      <c r="AE10" s="3">
        <f t="shared" si="2"/>
        <v>2.7591222525499433</v>
      </c>
      <c r="AF10" s="3">
        <f t="shared" si="2"/>
        <v>2.781614004285629</v>
      </c>
      <c r="AG10" s="3">
        <f t="shared" si="2"/>
        <v>2.5</v>
      </c>
      <c r="AH10" s="3">
        <f t="shared" si="2"/>
        <v>2.3881355469925722</v>
      </c>
      <c r="AI10" s="3">
        <f t="shared" si="2"/>
        <v>1.8379442391795067</v>
      </c>
      <c r="AJ10" s="3">
        <f t="shared" si="2"/>
        <v>1.8930664353795947</v>
      </c>
      <c r="AK10" s="3">
        <f t="shared" si="2"/>
        <v>1.9848565233957345</v>
      </c>
      <c r="AL10" s="3">
        <f t="shared" si="2"/>
        <v>1.967335752481958</v>
      </c>
      <c r="AM10" s="3">
        <f t="shared" si="2"/>
        <v>2.026174305386533</v>
      </c>
      <c r="AN10" s="3">
        <f t="shared" si="2"/>
        <v>2.3004831549483242</v>
      </c>
      <c r="AO10" s="3">
        <f t="shared" si="2"/>
        <v>2.4391276203754444</v>
      </c>
      <c r="AP10" s="11">
        <f t="shared" si="2"/>
        <v>2.5157347345328134</v>
      </c>
      <c r="AQ10" s="3">
        <f t="shared" si="2"/>
        <v>2.338938435283964</v>
      </c>
      <c r="AR10" s="3">
        <f t="shared" si="2"/>
        <v>2.0898872760462837</v>
      </c>
      <c r="AS10" s="3">
        <f t="shared" si="2"/>
        <v>2.0288763254144158</v>
      </c>
      <c r="AT10" s="3">
        <f t="shared" si="2"/>
        <v>2.0622947416803186</v>
      </c>
      <c r="AU10" s="3">
        <f t="shared" si="2"/>
        <v>2.106442918847108</v>
      </c>
      <c r="AV10" s="3">
        <f t="shared" si="2"/>
        <v>2.369874410314651</v>
      </c>
      <c r="AW10" s="3">
        <f t="shared" si="2"/>
        <v>2.5565957919936437</v>
      </c>
      <c r="AX10" s="3">
        <f t="shared" si="2"/>
        <v>2.5875556380701568</v>
      </c>
      <c r="AY10" s="1"/>
      <c r="AZ10" s="1"/>
      <c r="BA10" s="1"/>
    </row>
    <row r="11" spans="1:53" ht="12.75">
      <c r="A11" t="s">
        <v>412</v>
      </c>
      <c r="B11" s="1"/>
      <c r="C11" s="3">
        <f aca="true" t="shared" si="3" ref="C11:AX11">100*C5/B5-100</f>
        <v>2.4360257610717895</v>
      </c>
      <c r="D11" s="3">
        <f t="shared" si="3"/>
        <v>2.712453719531254</v>
      </c>
      <c r="E11" s="3">
        <f t="shared" si="3"/>
        <v>2.9213819998205963</v>
      </c>
      <c r="F11" s="3">
        <f t="shared" si="3"/>
        <v>3.238580391680145</v>
      </c>
      <c r="G11" s="3">
        <f t="shared" si="3"/>
        <v>3.5379965275424894</v>
      </c>
      <c r="H11" s="3">
        <f t="shared" si="3"/>
        <v>3.5588261484834334</v>
      </c>
      <c r="I11" s="3">
        <f t="shared" si="3"/>
        <v>3.222073498209795</v>
      </c>
      <c r="J11" s="3">
        <f t="shared" si="3"/>
        <v>3.3386895555673846</v>
      </c>
      <c r="K11" s="3">
        <f t="shared" si="3"/>
        <v>3.288028329063124</v>
      </c>
      <c r="L11" s="3">
        <f t="shared" si="3"/>
        <v>2.8667529253348505</v>
      </c>
      <c r="M11" s="3">
        <f t="shared" si="3"/>
        <v>3.0293750657019842</v>
      </c>
      <c r="N11" s="3">
        <f t="shared" si="3"/>
        <v>3.2986571673195186</v>
      </c>
      <c r="O11" s="3">
        <f t="shared" si="3"/>
        <v>3.5274342637557794</v>
      </c>
      <c r="P11" s="3">
        <f t="shared" si="3"/>
        <v>2.877272278513246</v>
      </c>
      <c r="Q11" s="3">
        <f t="shared" si="3"/>
        <v>2.140281155848598</v>
      </c>
      <c r="R11" s="3">
        <f t="shared" si="3"/>
        <v>2.395062547174888</v>
      </c>
      <c r="S11" s="3">
        <f t="shared" si="3"/>
        <v>2.8248151937814754</v>
      </c>
      <c r="T11" s="3">
        <f t="shared" si="3"/>
        <v>3.245361573083244</v>
      </c>
      <c r="U11" s="3">
        <f t="shared" si="3"/>
        <v>3.295874818057939</v>
      </c>
      <c r="V11" s="3">
        <f t="shared" si="3"/>
        <v>2.6739746447380526</v>
      </c>
      <c r="W11" s="3">
        <f t="shared" si="3"/>
        <v>2.5329077350726124</v>
      </c>
      <c r="X11" s="3">
        <f t="shared" si="3"/>
        <v>1.9074876185959937</v>
      </c>
      <c r="Y11" s="3">
        <f t="shared" si="3"/>
        <v>2.106092423205695</v>
      </c>
      <c r="Z11" s="3">
        <f t="shared" si="3"/>
        <v>2.7634029955748076</v>
      </c>
      <c r="AA11" s="3">
        <f t="shared" si="3"/>
        <v>2.8360053943005</v>
      </c>
      <c r="AB11" s="3">
        <f t="shared" si="3"/>
        <v>2.7814829392499263</v>
      </c>
      <c r="AC11" s="3">
        <f t="shared" si="3"/>
        <v>2.6071642796568852</v>
      </c>
      <c r="AD11" s="3">
        <f t="shared" si="3"/>
        <v>2.6202266708596085</v>
      </c>
      <c r="AE11" s="3">
        <f t="shared" si="3"/>
        <v>2.5587117427975414</v>
      </c>
      <c r="AF11" s="3">
        <f t="shared" si="3"/>
        <v>2.3174593098406007</v>
      </c>
      <c r="AG11" s="3">
        <f t="shared" si="3"/>
        <v>1.769273474696945</v>
      </c>
      <c r="AH11" s="3">
        <f t="shared" si="3"/>
        <v>1.894549746843282</v>
      </c>
      <c r="AI11" s="3">
        <f t="shared" si="3"/>
        <v>2.203966014432467</v>
      </c>
      <c r="AJ11" s="3">
        <f t="shared" si="3"/>
        <v>2.400994371084522</v>
      </c>
      <c r="AK11" s="3">
        <f t="shared" si="3"/>
        <v>2.573022638755205</v>
      </c>
      <c r="AL11" s="3">
        <f t="shared" si="3"/>
        <v>2.8644993780452097</v>
      </c>
      <c r="AM11" s="3">
        <f t="shared" si="3"/>
        <v>3.12042115666749</v>
      </c>
      <c r="AN11" s="3">
        <f t="shared" si="3"/>
        <v>3.4153045066329355</v>
      </c>
      <c r="AO11" s="3">
        <f t="shared" si="3"/>
        <v>3.6362601120372062</v>
      </c>
      <c r="AP11" s="11">
        <f t="shared" si="3"/>
        <v>3.693106899186546</v>
      </c>
      <c r="AQ11" s="3">
        <f t="shared" si="3"/>
        <v>3.048364470173766</v>
      </c>
      <c r="AR11" s="3">
        <f t="shared" si="3"/>
        <v>2.6362418188462726</v>
      </c>
      <c r="AS11" s="3">
        <f t="shared" si="3"/>
        <v>2.7013216823261246</v>
      </c>
      <c r="AT11" s="3">
        <f t="shared" si="3"/>
        <v>2.892958907008534</v>
      </c>
      <c r="AU11" s="3">
        <f t="shared" si="3"/>
        <v>2.8997964063514843</v>
      </c>
      <c r="AV11" s="3">
        <f t="shared" si="3"/>
        <v>3.2088997379636623</v>
      </c>
      <c r="AW11" s="3">
        <f t="shared" si="3"/>
        <v>2.8256085496891927</v>
      </c>
      <c r="AX11" s="3">
        <f t="shared" si="3"/>
        <v>2.537682208173891</v>
      </c>
      <c r="AY11" s="1"/>
      <c r="AZ11" s="1"/>
      <c r="BA11" s="1"/>
    </row>
    <row r="12" spans="1:53" ht="12.75">
      <c r="A12" t="s">
        <v>413</v>
      </c>
      <c r="B12" s="1"/>
      <c r="C12" s="3">
        <f aca="true" t="shared" si="4" ref="C12:AX12">100*C6/B6-100</f>
        <v>4.825946196288683</v>
      </c>
      <c r="D12" s="3">
        <f t="shared" si="4"/>
        <v>5.19639413069153</v>
      </c>
      <c r="E12" s="3">
        <f t="shared" si="4"/>
        <v>5.374233723437754</v>
      </c>
      <c r="F12" s="3">
        <f t="shared" si="4"/>
        <v>5.655453103083531</v>
      </c>
      <c r="G12" s="3">
        <f t="shared" si="4"/>
        <v>5.262413354081204</v>
      </c>
      <c r="H12" s="3">
        <f t="shared" si="4"/>
        <v>5.812218512124446</v>
      </c>
      <c r="I12" s="3">
        <f t="shared" si="4"/>
        <v>6.7405704311125305</v>
      </c>
      <c r="J12" s="3">
        <f t="shared" si="4"/>
        <v>7.819650724301638</v>
      </c>
      <c r="K12" s="3">
        <f t="shared" si="4"/>
        <v>8.752270836516743</v>
      </c>
      <c r="L12" s="3">
        <f t="shared" si="4"/>
        <v>9.561984159199</v>
      </c>
      <c r="M12" s="3">
        <f t="shared" si="4"/>
        <v>8.817948431744625</v>
      </c>
      <c r="N12" s="3">
        <f t="shared" si="4"/>
        <v>8.736302468556516</v>
      </c>
      <c r="O12" s="3">
        <f t="shared" si="4"/>
        <v>9.484718996935172</v>
      </c>
      <c r="P12" s="3">
        <f t="shared" si="4"/>
        <v>7.836271675505827</v>
      </c>
      <c r="Q12" s="3">
        <f t="shared" si="4"/>
        <v>7.0391935195967505</v>
      </c>
      <c r="R12" s="3">
        <f t="shared" si="4"/>
        <v>6.728108988917512</v>
      </c>
      <c r="S12" s="3">
        <f t="shared" si="4"/>
        <v>6.343851608246965</v>
      </c>
      <c r="T12" s="3">
        <f t="shared" si="4"/>
        <v>6.538153689430715</v>
      </c>
      <c r="U12" s="3">
        <f t="shared" si="4"/>
        <v>6.592544919617524</v>
      </c>
      <c r="V12" s="3">
        <f t="shared" si="4"/>
        <v>6.045322979521984</v>
      </c>
      <c r="W12" s="3">
        <f t="shared" si="4"/>
        <v>5.490150055657935</v>
      </c>
      <c r="X12" s="3">
        <f t="shared" si="4"/>
        <v>4.92320977944911</v>
      </c>
      <c r="Y12" s="3">
        <f t="shared" si="4"/>
        <v>4.232703696044041</v>
      </c>
      <c r="Z12" s="3">
        <f t="shared" si="4"/>
        <v>4.095367205235675</v>
      </c>
      <c r="AA12" s="3">
        <f t="shared" si="4"/>
        <v>4.239119917951896</v>
      </c>
      <c r="AB12" s="3">
        <f t="shared" si="4"/>
        <v>4.184329555865162</v>
      </c>
      <c r="AC12" s="3">
        <f t="shared" si="4"/>
        <v>4.344312756307062</v>
      </c>
      <c r="AD12" s="3">
        <f t="shared" si="4"/>
        <v>4.972869590461016</v>
      </c>
      <c r="AE12" s="3">
        <f t="shared" si="4"/>
        <v>5.1583773711056295</v>
      </c>
      <c r="AF12" s="3">
        <f t="shared" si="4"/>
        <v>5.40299925127006</v>
      </c>
      <c r="AG12" s="3">
        <f t="shared" si="4"/>
        <v>4.98330898232858</v>
      </c>
      <c r="AH12" s="3">
        <f t="shared" si="4"/>
        <v>4.211888996146413</v>
      </c>
      <c r="AI12" s="3">
        <f t="shared" si="4"/>
        <v>3.562208182722472</v>
      </c>
      <c r="AJ12" s="3">
        <f t="shared" si="4"/>
        <v>3.1501682987031643</v>
      </c>
      <c r="AK12" s="3">
        <f t="shared" si="4"/>
        <v>2.9178981288054615</v>
      </c>
      <c r="AL12" s="3">
        <f t="shared" si="4"/>
        <v>2.844444173291265</v>
      </c>
      <c r="AM12" s="3">
        <f t="shared" si="4"/>
        <v>2.6390020127981586</v>
      </c>
      <c r="AN12" s="3">
        <f t="shared" si="4"/>
        <v>1.823200683851951</v>
      </c>
      <c r="AO12" s="3">
        <f t="shared" si="4"/>
        <v>1.6903704510984738</v>
      </c>
      <c r="AP12" s="11">
        <f t="shared" si="4"/>
        <v>1.5523654720784918</v>
      </c>
      <c r="AQ12" s="3">
        <f t="shared" si="4"/>
        <v>1.271453580566515</v>
      </c>
      <c r="AR12" s="3">
        <f t="shared" si="4"/>
        <v>0.8465823268476669</v>
      </c>
      <c r="AS12" s="3">
        <f t="shared" si="4"/>
        <v>0.5460519411323048</v>
      </c>
      <c r="AT12" s="3">
        <f t="shared" si="4"/>
        <v>0.4594770076827501</v>
      </c>
      <c r="AU12" s="3">
        <f t="shared" si="4"/>
        <v>0.63533843600392</v>
      </c>
      <c r="AV12" s="3">
        <f t="shared" si="4"/>
        <v>0.8255860188837119</v>
      </c>
      <c r="AW12" s="3">
        <f t="shared" si="4"/>
        <v>0.8207688656060554</v>
      </c>
      <c r="AX12" s="3">
        <f t="shared" si="4"/>
        <v>0.9390908683699877</v>
      </c>
      <c r="AY12" s="1"/>
      <c r="AZ12" s="1"/>
      <c r="BA12" s="1"/>
    </row>
    <row r="13" spans="1:53" ht="12.75">
      <c r="A13" t="s">
        <v>414</v>
      </c>
      <c r="B13" s="1"/>
      <c r="C13" s="3">
        <f aca="true" t="shared" si="5" ref="C13:AX13">100*C7/B7-100</f>
        <v>3.3749490566810607</v>
      </c>
      <c r="D13" s="3">
        <f t="shared" si="5"/>
        <v>3.5760361081389647</v>
      </c>
      <c r="E13" s="3">
        <f t="shared" si="5"/>
        <v>3.6822982529198214</v>
      </c>
      <c r="F13" s="3">
        <f t="shared" si="5"/>
        <v>3.9943919286642</v>
      </c>
      <c r="G13" s="3">
        <f t="shared" si="5"/>
        <v>4.044751244033222</v>
      </c>
      <c r="H13" s="3">
        <f t="shared" si="5"/>
        <v>4.12383374797453</v>
      </c>
      <c r="I13" s="3">
        <f t="shared" si="5"/>
        <v>4.070643133353627</v>
      </c>
      <c r="J13" s="3">
        <f t="shared" si="5"/>
        <v>4.319903650221278</v>
      </c>
      <c r="K13" s="3">
        <f t="shared" si="5"/>
        <v>4.53858954562935</v>
      </c>
      <c r="L13" s="3">
        <f t="shared" si="5"/>
        <v>4.540469761254528</v>
      </c>
      <c r="M13" s="3">
        <f t="shared" si="5"/>
        <v>4.503036588238913</v>
      </c>
      <c r="N13" s="3">
        <f t="shared" si="5"/>
        <v>4.613324997417408</v>
      </c>
      <c r="O13" s="3">
        <f t="shared" si="5"/>
        <v>4.907836540291683</v>
      </c>
      <c r="P13" s="3">
        <f t="shared" si="5"/>
        <v>4.186115771911304</v>
      </c>
      <c r="Q13" s="3">
        <f t="shared" si="5"/>
        <v>3.5156629954191345</v>
      </c>
      <c r="R13" s="3">
        <f t="shared" si="5"/>
        <v>3.5439301631554088</v>
      </c>
      <c r="S13" s="3">
        <f t="shared" si="5"/>
        <v>3.5941333396915383</v>
      </c>
      <c r="T13" s="3">
        <f t="shared" si="5"/>
        <v>3.7690651405503672</v>
      </c>
      <c r="U13" s="3">
        <f t="shared" si="5"/>
        <v>3.826440268161477</v>
      </c>
      <c r="V13" s="3">
        <f t="shared" si="5"/>
        <v>3.47437425364717</v>
      </c>
      <c r="W13" s="3">
        <f t="shared" si="5"/>
        <v>3.113793956310559</v>
      </c>
      <c r="X13" s="3">
        <f t="shared" si="5"/>
        <v>2.656171280444113</v>
      </c>
      <c r="Y13" s="3">
        <f t="shared" si="5"/>
        <v>2.5277093937713175</v>
      </c>
      <c r="Z13" s="3">
        <f t="shared" si="5"/>
        <v>2.7167176913484496</v>
      </c>
      <c r="AA13" s="3">
        <f t="shared" si="5"/>
        <v>2.7928616604823873</v>
      </c>
      <c r="AB13" s="3">
        <f t="shared" si="5"/>
        <v>2.803446563340998</v>
      </c>
      <c r="AC13" s="3">
        <f t="shared" si="5"/>
        <v>2.837723952330677</v>
      </c>
      <c r="AD13" s="3">
        <f t="shared" si="5"/>
        <v>3.14502470694714</v>
      </c>
      <c r="AE13" s="3">
        <f t="shared" si="5"/>
        <v>3.2837749909193548</v>
      </c>
      <c r="AF13" s="3">
        <f t="shared" si="5"/>
        <v>3.2794472215354915</v>
      </c>
      <c r="AG13" s="3">
        <f t="shared" si="5"/>
        <v>2.8827881480677604</v>
      </c>
      <c r="AH13" s="3">
        <f t="shared" si="5"/>
        <v>2.6960516766286844</v>
      </c>
      <c r="AI13" s="3">
        <f t="shared" si="5"/>
        <v>2.426924031300601</v>
      </c>
      <c r="AJ13" s="3">
        <f t="shared" si="5"/>
        <v>2.4097380292726456</v>
      </c>
      <c r="AK13" s="3">
        <f t="shared" si="5"/>
        <v>2.4434998849731215</v>
      </c>
      <c r="AL13" s="3">
        <f t="shared" si="5"/>
        <v>2.5195559999358323</v>
      </c>
      <c r="AM13" s="3">
        <f t="shared" si="5"/>
        <v>2.5763667324243755</v>
      </c>
      <c r="AN13" s="3">
        <f t="shared" si="5"/>
        <v>2.560340580065926</v>
      </c>
      <c r="AO13" s="3">
        <f t="shared" si="5"/>
        <v>2.6582083554225733</v>
      </c>
      <c r="AP13" s="11">
        <f t="shared" si="5"/>
        <v>2.675697936967225</v>
      </c>
      <c r="AQ13" s="3">
        <f t="shared" si="5"/>
        <v>2.3093253408923005</v>
      </c>
      <c r="AR13" s="3">
        <f t="shared" si="5"/>
        <v>1.959248560850682</v>
      </c>
      <c r="AS13" s="3">
        <f t="shared" si="5"/>
        <v>1.8865438850802434</v>
      </c>
      <c r="AT13" s="3">
        <f t="shared" si="5"/>
        <v>1.9543483843594913</v>
      </c>
      <c r="AU13" s="3">
        <f t="shared" si="5"/>
        <v>2.02703866636989</v>
      </c>
      <c r="AV13" s="3">
        <f t="shared" si="5"/>
        <v>2.296859765363152</v>
      </c>
      <c r="AW13" s="3">
        <f t="shared" si="5"/>
        <v>2.228822733599415</v>
      </c>
      <c r="AX13" s="3">
        <f t="shared" si="5"/>
        <v>2.1662199659275814</v>
      </c>
      <c r="AY13" s="1"/>
      <c r="AZ13" s="1"/>
      <c r="BA13" s="1"/>
    </row>
    <row r="14" spans="1:50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9"/>
      <c r="AQ14" s="1"/>
      <c r="AR14" s="1"/>
      <c r="AS14" s="1"/>
      <c r="AT14" s="1"/>
      <c r="AU14" s="1"/>
      <c r="AV14" s="1"/>
      <c r="AW14" s="1"/>
      <c r="AX14" s="1"/>
    </row>
    <row r="15" ht="12.75">
      <c r="A15" s="2" t="s">
        <v>419</v>
      </c>
    </row>
    <row r="16" spans="1:50" s="12" customFormat="1" ht="12.75">
      <c r="A16" s="12" t="s">
        <v>417</v>
      </c>
      <c r="B16" s="12">
        <v>79.6407144</v>
      </c>
      <c r="C16" s="12">
        <v>78.1556997</v>
      </c>
      <c r="D16" s="12">
        <v>77.9560378</v>
      </c>
      <c r="E16" s="12">
        <v>76.8979232</v>
      </c>
      <c r="F16" s="12">
        <v>79.5223611</v>
      </c>
      <c r="G16" s="12">
        <v>81.2963524</v>
      </c>
      <c r="H16" s="12">
        <v>81.4336713</v>
      </c>
      <c r="I16" s="12">
        <v>82.9384092</v>
      </c>
      <c r="J16" s="12">
        <v>86.5466818</v>
      </c>
      <c r="K16" s="12">
        <v>91.2210212</v>
      </c>
      <c r="L16" s="12">
        <v>84.538838</v>
      </c>
      <c r="M16" s="12">
        <v>80.700702</v>
      </c>
      <c r="N16" s="12">
        <v>80.7623448</v>
      </c>
      <c r="O16" s="12">
        <v>81.2793645</v>
      </c>
      <c r="P16" s="12">
        <v>70.5267639</v>
      </c>
      <c r="Q16" s="12">
        <v>60.7082464</v>
      </c>
      <c r="R16" s="12">
        <v>63.8093888</v>
      </c>
      <c r="S16" s="12">
        <v>64.2343804</v>
      </c>
      <c r="T16" s="12">
        <v>65.1365724</v>
      </c>
      <c r="U16" s="12">
        <v>66.271006</v>
      </c>
      <c r="V16" s="12">
        <v>61.3487259</v>
      </c>
      <c r="W16" s="12">
        <v>57.2570031</v>
      </c>
      <c r="X16" s="12">
        <v>60.1498248</v>
      </c>
      <c r="Y16" s="12">
        <v>63.3126866</v>
      </c>
      <c r="Z16" s="12">
        <v>67.2813696</v>
      </c>
      <c r="AA16" s="12">
        <v>70.0169246</v>
      </c>
      <c r="AB16" s="12">
        <v>74.5785328</v>
      </c>
      <c r="AC16" s="12">
        <v>74.9845344</v>
      </c>
      <c r="AD16" s="12">
        <v>79.6615327</v>
      </c>
      <c r="AE16" s="12">
        <v>82.6242478</v>
      </c>
      <c r="AF16" s="12">
        <v>82.0415644</v>
      </c>
      <c r="AG16" s="12">
        <v>80.887629</v>
      </c>
      <c r="AH16" s="12">
        <v>80.4118607</v>
      </c>
      <c r="AI16" s="12">
        <v>78.8916295</v>
      </c>
      <c r="AJ16" s="12">
        <v>85.4509228</v>
      </c>
      <c r="AK16" s="12">
        <v>88.6878793</v>
      </c>
      <c r="AL16" s="12">
        <v>91.447468</v>
      </c>
      <c r="AM16" s="12">
        <v>95.7681834</v>
      </c>
      <c r="AN16" s="12">
        <v>99.53467</v>
      </c>
      <c r="AO16" s="12">
        <v>100.2399143</v>
      </c>
      <c r="AP16" s="6">
        <v>100</v>
      </c>
      <c r="AQ16" s="12">
        <v>99.8732269</v>
      </c>
      <c r="AR16" s="12">
        <v>100.6217467</v>
      </c>
      <c r="AS16" s="12">
        <v>101.0035403</v>
      </c>
      <c r="AT16" s="12">
        <v>102.7432031</v>
      </c>
      <c r="AU16" s="12">
        <v>102.3803856</v>
      </c>
      <c r="AV16" s="12">
        <v>104.0882796</v>
      </c>
      <c r="AW16" s="12">
        <v>105.6619483</v>
      </c>
      <c r="AX16" s="12">
        <v>105.6275204</v>
      </c>
    </row>
    <row r="17" spans="1:50" ht="12.75">
      <c r="A17" t="s">
        <v>412</v>
      </c>
      <c r="B17">
        <v>66.7905446</v>
      </c>
      <c r="C17">
        <v>69.1082718</v>
      </c>
      <c r="D17">
        <v>74.6377294</v>
      </c>
      <c r="E17">
        <v>77.3647048</v>
      </c>
      <c r="F17">
        <v>81.4995206</v>
      </c>
      <c r="G17">
        <v>86.2931357</v>
      </c>
      <c r="H17">
        <v>88.7253627</v>
      </c>
      <c r="I17">
        <v>85.4483565</v>
      </c>
      <c r="J17">
        <v>85.7468693</v>
      </c>
      <c r="K17">
        <v>80.7378748</v>
      </c>
      <c r="L17">
        <v>75.0486937</v>
      </c>
      <c r="M17">
        <v>78.2141244</v>
      </c>
      <c r="N17">
        <v>79.372703</v>
      </c>
      <c r="O17">
        <v>81.5348279</v>
      </c>
      <c r="P17">
        <v>72.5252737</v>
      </c>
      <c r="Q17">
        <v>71.1011846</v>
      </c>
      <c r="R17">
        <v>74.3811043</v>
      </c>
      <c r="S17">
        <v>74.6060915</v>
      </c>
      <c r="T17">
        <v>74.4222302</v>
      </c>
      <c r="U17">
        <v>71.5487032</v>
      </c>
      <c r="V17">
        <v>64.8274328</v>
      </c>
      <c r="W17">
        <v>66.845318</v>
      </c>
      <c r="X17">
        <v>59.3112016</v>
      </c>
      <c r="Y17">
        <v>68.7313992</v>
      </c>
      <c r="Z17">
        <v>77.3195375</v>
      </c>
      <c r="AA17">
        <v>79.6665999</v>
      </c>
      <c r="AB17">
        <v>79.8598983</v>
      </c>
      <c r="AC17">
        <v>78.7073852</v>
      </c>
      <c r="AD17">
        <v>80.8267857</v>
      </c>
      <c r="AE17">
        <v>85.6357015</v>
      </c>
      <c r="AF17">
        <v>86.3098597</v>
      </c>
      <c r="AG17">
        <v>84.782332</v>
      </c>
      <c r="AH17">
        <v>90.0103681</v>
      </c>
      <c r="AI17">
        <v>92.3711469</v>
      </c>
      <c r="AJ17">
        <v>96.6729754</v>
      </c>
      <c r="AK17">
        <v>96.8683963</v>
      </c>
      <c r="AL17">
        <v>102.5336547</v>
      </c>
      <c r="AM17">
        <v>106.2985476</v>
      </c>
      <c r="AN17">
        <v>104.1594353</v>
      </c>
      <c r="AO17">
        <v>104.8491489</v>
      </c>
      <c r="AP17" s="6">
        <v>100</v>
      </c>
      <c r="AQ17">
        <v>98.0033787</v>
      </c>
      <c r="AR17">
        <v>101.5169409</v>
      </c>
      <c r="AS17">
        <v>103.8395927</v>
      </c>
      <c r="AT17">
        <v>106.8208642</v>
      </c>
      <c r="AU17">
        <v>106.2917874</v>
      </c>
      <c r="AV17">
        <v>108.6064557</v>
      </c>
      <c r="AW17">
        <v>106.0321032</v>
      </c>
      <c r="AX17">
        <v>105.2849808</v>
      </c>
    </row>
    <row r="18" spans="1:50" ht="12.75">
      <c r="A18" t="s">
        <v>413</v>
      </c>
      <c r="B18">
        <v>72.5803587</v>
      </c>
      <c r="C18">
        <v>93.0650748</v>
      </c>
      <c r="D18">
        <v>91.3085648</v>
      </c>
      <c r="E18">
        <v>97.8605082</v>
      </c>
      <c r="F18">
        <v>112.9172502</v>
      </c>
      <c r="G18">
        <v>107.6687637</v>
      </c>
      <c r="H18">
        <v>126.2918509</v>
      </c>
      <c r="I18">
        <v>145.290779</v>
      </c>
      <c r="J18">
        <v>169.4951946</v>
      </c>
      <c r="K18">
        <v>180.1546589</v>
      </c>
      <c r="L18">
        <v>185.7111228</v>
      </c>
      <c r="M18">
        <v>155.0989634</v>
      </c>
      <c r="N18">
        <v>152.6901972</v>
      </c>
      <c r="O18">
        <v>139.0488665</v>
      </c>
      <c r="P18">
        <v>100.9181427</v>
      </c>
      <c r="Q18">
        <v>76.8373351</v>
      </c>
      <c r="R18">
        <v>81.6127151</v>
      </c>
      <c r="S18">
        <v>81.8620886</v>
      </c>
      <c r="T18">
        <v>91.913024</v>
      </c>
      <c r="U18">
        <v>92.1263275</v>
      </c>
      <c r="V18">
        <v>90.367225</v>
      </c>
      <c r="W18">
        <v>89.2074059</v>
      </c>
      <c r="X18">
        <v>87.5448011</v>
      </c>
      <c r="Y18">
        <v>85.8730509</v>
      </c>
      <c r="Z18">
        <v>96.0918351</v>
      </c>
      <c r="AA18">
        <v>116.6601973</v>
      </c>
      <c r="AB18">
        <v>120.4526021</v>
      </c>
      <c r="AC18">
        <v>120.0026588</v>
      </c>
      <c r="AD18">
        <v>132.2141273</v>
      </c>
      <c r="AE18">
        <v>133.7160618</v>
      </c>
      <c r="AF18">
        <v>135.1630796</v>
      </c>
      <c r="AG18">
        <v>126.8238721</v>
      </c>
      <c r="AH18">
        <v>119.7993713</v>
      </c>
      <c r="AI18">
        <v>112.0977724</v>
      </c>
      <c r="AJ18">
        <v>103.6798721</v>
      </c>
      <c r="AK18">
        <v>101.0108011</v>
      </c>
      <c r="AL18">
        <v>102.810117</v>
      </c>
      <c r="AM18">
        <v>102.0108127</v>
      </c>
      <c r="AN18">
        <v>92.2777082</v>
      </c>
      <c r="AO18">
        <v>95.395523</v>
      </c>
      <c r="AP18" s="6">
        <v>100</v>
      </c>
      <c r="AQ18">
        <v>97.7315692</v>
      </c>
      <c r="AR18">
        <v>104.331635</v>
      </c>
      <c r="AS18">
        <v>107.611362</v>
      </c>
      <c r="AT18">
        <v>118.166289</v>
      </c>
      <c r="AU18">
        <v>119.3633952</v>
      </c>
      <c r="AV18">
        <v>118.0115703</v>
      </c>
      <c r="AW18">
        <v>118.5176244</v>
      </c>
      <c r="AX18">
        <v>117.9715739</v>
      </c>
    </row>
    <row r="19" spans="1:50" s="12" customFormat="1" ht="12.75">
      <c r="A19" s="12" t="s">
        <v>416</v>
      </c>
      <c r="B19" s="12">
        <f aca="true" t="shared" si="6" ref="B19:AG19">+B16*B23+B17*B24+B18*B25</f>
        <v>73.01767372264754</v>
      </c>
      <c r="C19" s="12">
        <f t="shared" si="6"/>
        <v>76.03317641109071</v>
      </c>
      <c r="D19" s="12">
        <f t="shared" si="6"/>
        <v>78.21264904335254</v>
      </c>
      <c r="E19" s="12">
        <f t="shared" si="6"/>
        <v>79.83608216835465</v>
      </c>
      <c r="F19" s="12">
        <f t="shared" si="6"/>
        <v>84.80414328067873</v>
      </c>
      <c r="G19" s="12">
        <f t="shared" si="6"/>
        <v>86.9846052983327</v>
      </c>
      <c r="H19" s="12">
        <f t="shared" si="6"/>
        <v>90.66952408891622</v>
      </c>
      <c r="I19" s="12">
        <f t="shared" si="6"/>
        <v>92.71908629418124</v>
      </c>
      <c r="J19" s="12">
        <f t="shared" si="6"/>
        <v>98.19184247717986</v>
      </c>
      <c r="K19" s="12">
        <f t="shared" si="6"/>
        <v>100.22606976076395</v>
      </c>
      <c r="L19" s="12">
        <f t="shared" si="6"/>
        <v>96.58935239521016</v>
      </c>
      <c r="M19" s="12">
        <f t="shared" si="6"/>
        <v>91.8983138525379</v>
      </c>
      <c r="N19" s="12">
        <f t="shared" si="6"/>
        <v>92.46924792996508</v>
      </c>
      <c r="O19" s="12">
        <f t="shared" si="6"/>
        <v>91.65645589239755</v>
      </c>
      <c r="P19" s="12">
        <f t="shared" si="6"/>
        <v>76.89822920337397</v>
      </c>
      <c r="Q19" s="12">
        <f t="shared" si="6"/>
        <v>67.75939094566527</v>
      </c>
      <c r="R19" s="12">
        <f t="shared" si="6"/>
        <v>71.30707459023483</v>
      </c>
      <c r="S19" s="12">
        <f t="shared" si="6"/>
        <v>71.68450477372932</v>
      </c>
      <c r="T19" s="12">
        <f t="shared" si="6"/>
        <v>74.14781205854636</v>
      </c>
      <c r="U19" s="12">
        <f t="shared" si="6"/>
        <v>73.7250393602985</v>
      </c>
      <c r="V19" s="12">
        <f t="shared" si="6"/>
        <v>68.94808897866864</v>
      </c>
      <c r="W19" s="12">
        <f t="shared" si="6"/>
        <v>67.89056427117191</v>
      </c>
      <c r="X19" s="12">
        <f t="shared" si="6"/>
        <v>66.07784745055372</v>
      </c>
      <c r="Y19" s="12">
        <f t="shared" si="6"/>
        <v>70.49849868611052</v>
      </c>
      <c r="Z19" s="12">
        <f t="shared" si="6"/>
        <v>77.68089987844581</v>
      </c>
      <c r="AA19" s="12">
        <f t="shared" si="6"/>
        <v>84.61137248557438</v>
      </c>
      <c r="AB19" s="12">
        <f t="shared" si="6"/>
        <v>87.54921070090845</v>
      </c>
      <c r="AC19" s="12">
        <f t="shared" si="6"/>
        <v>87.33877764582894</v>
      </c>
      <c r="AD19" s="12">
        <f t="shared" si="6"/>
        <v>93.15627556515305</v>
      </c>
      <c r="AE19" s="12">
        <f t="shared" si="6"/>
        <v>96.64431154115852</v>
      </c>
      <c r="AF19" s="12">
        <f t="shared" si="6"/>
        <v>97.28818663589468</v>
      </c>
      <c r="AG19" s="12">
        <f t="shared" si="6"/>
        <v>94.37174297658582</v>
      </c>
      <c r="AH19" s="12">
        <f aca="true" t="shared" si="7" ref="AH19:AX19">+AH16*AH23+AH17*AH24+AH18*AH25</f>
        <v>94.29674955377482</v>
      </c>
      <c r="AI19" s="12">
        <f t="shared" si="7"/>
        <v>92.56119970865005</v>
      </c>
      <c r="AJ19" s="12">
        <f t="shared" si="7"/>
        <v>94.31805609349166</v>
      </c>
      <c r="AK19" s="12">
        <f t="shared" si="7"/>
        <v>94.90770707327255</v>
      </c>
      <c r="AL19" s="12">
        <f t="shared" si="7"/>
        <v>98.43763473965355</v>
      </c>
      <c r="AM19" s="12">
        <f t="shared" si="7"/>
        <v>101.17826229615531</v>
      </c>
      <c r="AN19" s="12">
        <f t="shared" si="7"/>
        <v>99.18984785174766</v>
      </c>
      <c r="AO19" s="12">
        <f t="shared" si="7"/>
        <v>100.5760653413711</v>
      </c>
      <c r="AP19" s="6">
        <f t="shared" si="7"/>
        <v>100.00000000000001</v>
      </c>
      <c r="AQ19" s="12">
        <f t="shared" si="7"/>
        <v>98.62717730102293</v>
      </c>
      <c r="AR19" s="12">
        <f t="shared" si="7"/>
        <v>101.92031271476128</v>
      </c>
      <c r="AS19" s="12">
        <f t="shared" si="7"/>
        <v>103.75596873912545</v>
      </c>
      <c r="AT19" s="12">
        <f t="shared" si="7"/>
        <v>108.18612709706534</v>
      </c>
      <c r="AU19" s="12">
        <f t="shared" si="7"/>
        <v>108.1120477060741</v>
      </c>
      <c r="AV19" s="12">
        <f t="shared" si="7"/>
        <v>109.24411332277451</v>
      </c>
      <c r="AW19" s="12">
        <f t="shared" si="7"/>
        <v>108.94061418208867</v>
      </c>
      <c r="AX19" s="12">
        <f t="shared" si="7"/>
        <v>108.47333388242131</v>
      </c>
    </row>
    <row r="20" s="12" customFormat="1" ht="12.75">
      <c r="AP20" s="6"/>
    </row>
    <row r="22" ht="12.75">
      <c r="A22" s="2" t="s">
        <v>420</v>
      </c>
    </row>
    <row r="23" spans="1:50" ht="12.75">
      <c r="A23" t="s">
        <v>411</v>
      </c>
      <c r="B23">
        <f aca="true" t="shared" si="8" ref="B23:AG23">+B4/B$7</f>
        <v>0.42843986534677525</v>
      </c>
      <c r="C23">
        <f t="shared" si="8"/>
        <v>0.4307497795420126</v>
      </c>
      <c r="D23">
        <f t="shared" si="8"/>
        <v>0.4324651107227276</v>
      </c>
      <c r="E23">
        <f t="shared" si="8"/>
        <v>0.433593545199051</v>
      </c>
      <c r="F23">
        <f t="shared" si="8"/>
        <v>0.43467826220610206</v>
      </c>
      <c r="G23">
        <f t="shared" si="8"/>
        <v>0.4352350251934566</v>
      </c>
      <c r="H23">
        <f t="shared" si="8"/>
        <v>0.4353977210656551</v>
      </c>
      <c r="I23">
        <f t="shared" si="8"/>
        <v>0.43539446440364843</v>
      </c>
      <c r="J23">
        <f t="shared" si="8"/>
        <v>0.43470180678477977</v>
      </c>
      <c r="K23">
        <f t="shared" si="8"/>
        <v>0.43391396476374444</v>
      </c>
      <c r="L23">
        <f t="shared" si="8"/>
        <v>0.4333531473337039</v>
      </c>
      <c r="M23">
        <f t="shared" si="8"/>
        <v>0.4326202609880998</v>
      </c>
      <c r="N23">
        <f t="shared" si="8"/>
        <v>0.4312264548403229</v>
      </c>
      <c r="O23">
        <f t="shared" si="8"/>
        <v>0.42903110391647264</v>
      </c>
      <c r="P23">
        <f t="shared" si="8"/>
        <v>0.4277367622739234</v>
      </c>
      <c r="Q23">
        <f t="shared" si="8"/>
        <v>0.4266265540269647</v>
      </c>
      <c r="R23">
        <f t="shared" si="8"/>
        <v>0.4250210364791353</v>
      </c>
      <c r="S23">
        <f t="shared" si="8"/>
        <v>0.42262463004824447</v>
      </c>
      <c r="T23">
        <f t="shared" si="8"/>
        <v>0.41914599691487087</v>
      </c>
      <c r="U23">
        <f t="shared" si="8"/>
        <v>0.41554700439168424</v>
      </c>
      <c r="V23">
        <f t="shared" si="8"/>
        <v>0.41314951648355724</v>
      </c>
      <c r="W23">
        <f t="shared" si="8"/>
        <v>0.41021439412087957</v>
      </c>
      <c r="X23">
        <f t="shared" si="8"/>
        <v>0.4079755351017037</v>
      </c>
      <c r="Y23">
        <f t="shared" si="8"/>
        <v>0.40569030645462023</v>
      </c>
      <c r="Z23">
        <f t="shared" si="8"/>
        <v>0.4024204205569268</v>
      </c>
      <c r="AA23">
        <f t="shared" si="8"/>
        <v>0.3989695569324707</v>
      </c>
      <c r="AB23">
        <f t="shared" si="8"/>
        <v>0.39585384491105935</v>
      </c>
      <c r="AC23">
        <f t="shared" si="8"/>
        <v>0.39313852053524434</v>
      </c>
      <c r="AD23">
        <f t="shared" si="8"/>
        <v>0.3906503317438427</v>
      </c>
      <c r="AE23">
        <f t="shared" si="8"/>
        <v>0.3886659371347926</v>
      </c>
      <c r="AF23">
        <f t="shared" si="8"/>
        <v>0.38679246841352605</v>
      </c>
      <c r="AG23">
        <f t="shared" si="8"/>
        <v>0.3853533591578798</v>
      </c>
      <c r="AH23">
        <f aca="true" t="shared" si="9" ref="AH23:AX23">+AH4/AH$7</f>
        <v>0.3841979445829573</v>
      </c>
      <c r="AI23">
        <f t="shared" si="9"/>
        <v>0.3819887127069257</v>
      </c>
      <c r="AJ23">
        <f t="shared" si="9"/>
        <v>0.38006152569481716</v>
      </c>
      <c r="AK23">
        <f t="shared" si="9"/>
        <v>0.3783599760997075</v>
      </c>
      <c r="AL23">
        <f t="shared" si="9"/>
        <v>0.37632194503733585</v>
      </c>
      <c r="AM23">
        <f t="shared" si="9"/>
        <v>0.3743034539278994</v>
      </c>
      <c r="AN23">
        <f t="shared" si="9"/>
        <v>0.3733550802076074</v>
      </c>
      <c r="AO23">
        <f t="shared" si="9"/>
        <v>0.37255831094077707</v>
      </c>
      <c r="AP23" s="6">
        <f t="shared" si="9"/>
        <v>0.37197788517587776</v>
      </c>
      <c r="AQ23">
        <f t="shared" si="9"/>
        <v>0.3720855529391889</v>
      </c>
      <c r="AR23">
        <f t="shared" si="9"/>
        <v>0.37256230006379926</v>
      </c>
      <c r="AS23">
        <f t="shared" si="9"/>
        <v>0.3730827584022861</v>
      </c>
      <c r="AT23">
        <f t="shared" si="9"/>
        <v>0.37347776779018294</v>
      </c>
      <c r="AU23">
        <f t="shared" si="9"/>
        <v>0.37376843312121555</v>
      </c>
      <c r="AV23">
        <f t="shared" si="9"/>
        <v>0.37403521129506195</v>
      </c>
      <c r="AW23">
        <f t="shared" si="9"/>
        <v>0.37523446862655635</v>
      </c>
      <c r="AX23">
        <f t="shared" si="9"/>
        <v>0.3767819435855257</v>
      </c>
    </row>
    <row r="24" spans="1:50" ht="12.75">
      <c r="A24" t="s">
        <v>412</v>
      </c>
      <c r="B24">
        <f aca="true" t="shared" si="10" ref="B24:AG24">+B5/B$7</f>
        <v>0.4469267541354711</v>
      </c>
      <c r="C24">
        <f t="shared" si="10"/>
        <v>0.44286745403696515</v>
      </c>
      <c r="D24">
        <f t="shared" si="10"/>
        <v>0.43917497314887094</v>
      </c>
      <c r="E24">
        <f t="shared" si="10"/>
        <v>0.43595190247379567</v>
      </c>
      <c r="F24">
        <f t="shared" si="10"/>
        <v>0.4327834866453166</v>
      </c>
      <c r="G24">
        <f t="shared" si="10"/>
        <v>0.4306755948924455</v>
      </c>
      <c r="H24">
        <f t="shared" si="10"/>
        <v>0.4283386180902029</v>
      </c>
      <c r="I24">
        <f t="shared" si="10"/>
        <v>0.42484603714780333</v>
      </c>
      <c r="J24">
        <f t="shared" si="10"/>
        <v>0.42085001237093045</v>
      </c>
      <c r="K24">
        <f t="shared" si="10"/>
        <v>0.4158155202685401</v>
      </c>
      <c r="L24">
        <f t="shared" si="10"/>
        <v>0.4091582186656339</v>
      </c>
      <c r="M24">
        <f t="shared" si="10"/>
        <v>0.40338842724939905</v>
      </c>
      <c r="N24">
        <f t="shared" si="10"/>
        <v>0.39831907505787223</v>
      </c>
      <c r="O24">
        <f t="shared" si="10"/>
        <v>0.3930778978862662</v>
      </c>
      <c r="P24">
        <f t="shared" si="10"/>
        <v>0.3881398363678452</v>
      </c>
      <c r="Q24">
        <f t="shared" si="10"/>
        <v>0.38298273775391045</v>
      </c>
      <c r="R24">
        <f t="shared" si="10"/>
        <v>0.37873336780830646</v>
      </c>
      <c r="S24">
        <f t="shared" si="10"/>
        <v>0.37592079104431975</v>
      </c>
      <c r="T24">
        <f t="shared" si="10"/>
        <v>0.374023587295897</v>
      </c>
      <c r="U24">
        <f t="shared" si="10"/>
        <v>0.3721122823100914</v>
      </c>
      <c r="V24">
        <f t="shared" si="10"/>
        <v>0.3692339027366022</v>
      </c>
      <c r="W24">
        <f t="shared" si="10"/>
        <v>0.3671538426565271</v>
      </c>
      <c r="X24">
        <f t="shared" si="10"/>
        <v>0.364476146031443</v>
      </c>
      <c r="Y24">
        <f t="shared" si="10"/>
        <v>0.3629773382511675</v>
      </c>
      <c r="Z24">
        <f t="shared" si="10"/>
        <v>0.3631423134163052</v>
      </c>
      <c r="AA24">
        <f t="shared" si="10"/>
        <v>0.3632947297908962</v>
      </c>
      <c r="AB24">
        <f t="shared" si="10"/>
        <v>0.36321711304606774</v>
      </c>
      <c r="AC24">
        <f t="shared" si="10"/>
        <v>0.3624027891241162</v>
      </c>
      <c r="AD24">
        <f t="shared" si="10"/>
        <v>0.36055889725879997</v>
      </c>
      <c r="AE24">
        <f t="shared" si="10"/>
        <v>0.35802773488398676</v>
      </c>
      <c r="AF24">
        <f t="shared" si="10"/>
        <v>0.35469291501153805</v>
      </c>
      <c r="AG24">
        <f t="shared" si="10"/>
        <v>0.35085402443989455</v>
      </c>
      <c r="AH24">
        <f aca="true" t="shared" si="11" ref="AH24:AX24">+AH5/AH$7</f>
        <v>0.3481157480108549</v>
      </c>
      <c r="AI24">
        <f t="shared" si="11"/>
        <v>0.3473579863427085</v>
      </c>
      <c r="AJ24">
        <f t="shared" si="11"/>
        <v>0.3473283292069717</v>
      </c>
      <c r="AK24">
        <f t="shared" si="11"/>
        <v>0.3477674680661081</v>
      </c>
      <c r="AL24">
        <f t="shared" si="11"/>
        <v>0.34893758711374956</v>
      </c>
      <c r="AM24">
        <f t="shared" si="11"/>
        <v>0.3507883159326905</v>
      </c>
      <c r="AN24">
        <f t="shared" si="11"/>
        <v>0.3537125589128463</v>
      </c>
      <c r="AO24">
        <f t="shared" si="11"/>
        <v>0.3570824715104208</v>
      </c>
      <c r="AP24" s="6">
        <f t="shared" si="11"/>
        <v>0.36062078597105546</v>
      </c>
      <c r="AQ24">
        <f t="shared" si="11"/>
        <v>0.3632257574218673</v>
      </c>
      <c r="AR24">
        <f t="shared" si="11"/>
        <v>0.36563751890869495</v>
      </c>
      <c r="AS24">
        <f t="shared" si="11"/>
        <v>0.36856149022901863</v>
      </c>
      <c r="AT24">
        <f t="shared" si="11"/>
        <v>0.3719545352384185</v>
      </c>
      <c r="AU24">
        <f t="shared" si="11"/>
        <v>0.3751363015995114</v>
      </c>
      <c r="AV24">
        <f t="shared" si="11"/>
        <v>0.3784808744731757</v>
      </c>
      <c r="AW24">
        <f t="shared" si="11"/>
        <v>0.38069034936985385</v>
      </c>
      <c r="AX24">
        <f t="shared" si="11"/>
        <v>0.38207448681592565</v>
      </c>
    </row>
    <row r="25" spans="1:50" ht="12.75">
      <c r="A25" t="s">
        <v>413</v>
      </c>
      <c r="B25">
        <f aca="true" t="shared" si="12" ref="B25:AG25">+B6/B$7</f>
        <v>0.12463338051775356</v>
      </c>
      <c r="C25">
        <f t="shared" si="12"/>
        <v>0.1263827664210224</v>
      </c>
      <c r="D25">
        <f t="shared" si="12"/>
        <v>0.12835991612840145</v>
      </c>
      <c r="E25">
        <f t="shared" si="12"/>
        <v>0.13045455232715328</v>
      </c>
      <c r="F25">
        <f t="shared" si="12"/>
        <v>0.13253825114858137</v>
      </c>
      <c r="G25">
        <f t="shared" si="12"/>
        <v>0.13408937991409806</v>
      </c>
      <c r="H25">
        <f t="shared" si="12"/>
        <v>0.13626366084414188</v>
      </c>
      <c r="I25">
        <f t="shared" si="12"/>
        <v>0.13975949844854826</v>
      </c>
      <c r="J25">
        <f t="shared" si="12"/>
        <v>0.1444481808442898</v>
      </c>
      <c r="K25">
        <f t="shared" si="12"/>
        <v>0.1502705149677154</v>
      </c>
      <c r="L25">
        <f t="shared" si="12"/>
        <v>0.15748863400066224</v>
      </c>
      <c r="M25">
        <f t="shared" si="12"/>
        <v>0.16399131176250126</v>
      </c>
      <c r="N25">
        <f t="shared" si="12"/>
        <v>0.17045447010180495</v>
      </c>
      <c r="O25">
        <f t="shared" si="12"/>
        <v>0.17789099819726123</v>
      </c>
      <c r="P25">
        <f t="shared" si="12"/>
        <v>0.18412340135823133</v>
      </c>
      <c r="Q25">
        <f t="shared" si="12"/>
        <v>0.19039070821912488</v>
      </c>
      <c r="R25">
        <f t="shared" si="12"/>
        <v>0.19624559571255817</v>
      </c>
      <c r="S25">
        <f t="shared" si="12"/>
        <v>0.2014545789074358</v>
      </c>
      <c r="T25">
        <f t="shared" si="12"/>
        <v>0.20683041578923206</v>
      </c>
      <c r="U25">
        <f t="shared" si="12"/>
        <v>0.2123407132982243</v>
      </c>
      <c r="V25">
        <f t="shared" si="12"/>
        <v>0.21761658077984064</v>
      </c>
      <c r="W25">
        <f t="shared" si="12"/>
        <v>0.22263176322259323</v>
      </c>
      <c r="X25">
        <f t="shared" si="12"/>
        <v>0.22754831886685317</v>
      </c>
      <c r="Y25">
        <f t="shared" si="12"/>
        <v>0.23133235529421228</v>
      </c>
      <c r="Z25">
        <f t="shared" si="12"/>
        <v>0.23443726602676793</v>
      </c>
      <c r="AA25">
        <f t="shared" si="12"/>
        <v>0.2377357132766331</v>
      </c>
      <c r="AB25">
        <f t="shared" si="12"/>
        <v>0.24092904204287277</v>
      </c>
      <c r="AC25">
        <f t="shared" si="12"/>
        <v>0.24445869034063947</v>
      </c>
      <c r="AD25">
        <f t="shared" si="12"/>
        <v>0.24879077099735725</v>
      </c>
      <c r="AE25">
        <f t="shared" si="12"/>
        <v>0.25330632798122066</v>
      </c>
      <c r="AF25">
        <f t="shared" si="12"/>
        <v>0.2585146165749358</v>
      </c>
      <c r="AG25">
        <f t="shared" si="12"/>
        <v>0.2637926164022257</v>
      </c>
      <c r="AH25">
        <f aca="true" t="shared" si="13" ref="AH25:AX25">+AH6/AH$7</f>
        <v>0.2676863074061878</v>
      </c>
      <c r="AI25">
        <f t="shared" si="13"/>
        <v>0.2706533009503659</v>
      </c>
      <c r="AJ25">
        <f t="shared" si="13"/>
        <v>0.2726101450982111</v>
      </c>
      <c r="AK25">
        <f t="shared" si="13"/>
        <v>0.27387255583418435</v>
      </c>
      <c r="AL25">
        <f t="shared" si="13"/>
        <v>0.27474046784891465</v>
      </c>
      <c r="AM25">
        <f t="shared" si="13"/>
        <v>0.2749082301394101</v>
      </c>
      <c r="AN25">
        <f t="shared" si="13"/>
        <v>0.2729323608795462</v>
      </c>
      <c r="AO25">
        <f t="shared" si="13"/>
        <v>0.2703592175488021</v>
      </c>
      <c r="AP25" s="6">
        <f t="shared" si="13"/>
        <v>0.2674013288530669</v>
      </c>
      <c r="AQ25">
        <f t="shared" si="13"/>
        <v>0.26468868963894376</v>
      </c>
      <c r="AR25">
        <f t="shared" si="13"/>
        <v>0.26180018102750585</v>
      </c>
      <c r="AS25">
        <f t="shared" si="13"/>
        <v>0.2583557513686952</v>
      </c>
      <c r="AT25">
        <f t="shared" si="13"/>
        <v>0.25456769697139864</v>
      </c>
      <c r="AU25">
        <f t="shared" si="13"/>
        <v>0.251095265279273</v>
      </c>
      <c r="AV25">
        <f t="shared" si="13"/>
        <v>0.24748391423176244</v>
      </c>
      <c r="AW25">
        <f t="shared" si="13"/>
        <v>0.24407518200358977</v>
      </c>
      <c r="AX25">
        <f t="shared" si="13"/>
        <v>0.24114356959854866</v>
      </c>
    </row>
    <row r="27" ht="4.5" customHeight="1"/>
    <row r="28" spans="1:42" ht="12.75">
      <c r="A28" t="s">
        <v>421</v>
      </c>
      <c r="AP28"/>
    </row>
  </sheetData>
  <hyperlinks>
    <hyperlink ref="A2" r:id="rId1" display="http://ec.europa.eu/economy_finance/indicators/annual_macro_economic_database/ameco_en.htm"/>
  </hyperlinks>
  <printOptions/>
  <pageMargins left="0.75" right="0.75" top="1" bottom="1" header="0.4921259845" footer="0.4921259845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8"/>
  <sheetViews>
    <sheetView workbookViewId="0" topLeftCell="A1">
      <pane xSplit="2" ySplit="1" topLeftCell="I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N4" sqref="N4"/>
    </sheetView>
  </sheetViews>
  <sheetFormatPr defaultColWidth="11.421875" defaultRowHeight="12.75"/>
  <cols>
    <col min="1" max="1" width="6.57421875" style="6" customWidth="1"/>
    <col min="2" max="2" width="8.7109375" style="6" customWidth="1"/>
    <col min="5" max="5" width="8.00390625" style="0" customWidth="1"/>
    <col min="6" max="6" width="12.00390625" style="0" customWidth="1"/>
  </cols>
  <sheetData>
    <row r="1" spans="3:17" s="4" customFormat="1" ht="12.75">
      <c r="C1" s="4" t="s">
        <v>7</v>
      </c>
      <c r="D1" s="4" t="s">
        <v>8</v>
      </c>
      <c r="E1" s="5" t="s">
        <v>9</v>
      </c>
      <c r="F1" s="5" t="s">
        <v>10</v>
      </c>
      <c r="G1" s="5" t="s">
        <v>11</v>
      </c>
      <c r="H1" s="4" t="s">
        <v>12</v>
      </c>
      <c r="I1" s="4" t="s">
        <v>13</v>
      </c>
      <c r="J1" s="4" t="s">
        <v>14</v>
      </c>
      <c r="K1" s="4" t="s">
        <v>15</v>
      </c>
      <c r="L1" s="4" t="s">
        <v>16</v>
      </c>
      <c r="M1" s="4" t="s">
        <v>17</v>
      </c>
      <c r="N1" s="4" t="s">
        <v>18</v>
      </c>
      <c r="O1" s="4" t="s">
        <v>19</v>
      </c>
      <c r="P1" s="4" t="s">
        <v>20</v>
      </c>
      <c r="Q1" s="4" t="s">
        <v>21</v>
      </c>
    </row>
    <row r="2" ht="12.75">
      <c r="E2" s="7" t="s">
        <v>22</v>
      </c>
    </row>
    <row r="3" spans="15:16" ht="12.75">
      <c r="O3" s="4" t="s">
        <v>19</v>
      </c>
      <c r="P3" s="4" t="s">
        <v>20</v>
      </c>
    </row>
    <row r="4" spans="1:17" ht="12.75">
      <c r="A4" s="6">
        <v>1960</v>
      </c>
      <c r="B4" s="6" t="s">
        <v>23</v>
      </c>
      <c r="C4" t="s">
        <v>24</v>
      </c>
      <c r="D4">
        <v>58</v>
      </c>
      <c r="E4" t="s">
        <v>25</v>
      </c>
      <c r="F4">
        <v>616.59</v>
      </c>
      <c r="H4">
        <v>2517.4</v>
      </c>
      <c r="J4">
        <v>526.9</v>
      </c>
      <c r="K4" s="8">
        <f aca="true" t="shared" si="0" ref="K4:K35">+J4/H4</f>
        <v>0.20930324938428535</v>
      </c>
      <c r="L4" s="1">
        <f aca="true" t="shared" si="1" ref="L4:L35">+D4/K4</f>
        <v>277.10988802429307</v>
      </c>
      <c r="N4" s="1">
        <f aca="true" t="shared" si="2" ref="N4:N35">+F4/K4</f>
        <v>2945.916997532739</v>
      </c>
      <c r="O4" s="3">
        <f aca="true" t="shared" si="3" ref="O4:O35">100*L4/L$84</f>
        <v>66.74654351539805</v>
      </c>
      <c r="P4" s="3">
        <f aca="true" t="shared" si="4" ref="P4:P35">100*N4/N$84</f>
        <v>195.6914204389989</v>
      </c>
      <c r="Q4">
        <v>4.402483402999755</v>
      </c>
    </row>
    <row r="5" spans="2:17" ht="12.75">
      <c r="B5" s="6" t="s">
        <v>26</v>
      </c>
      <c r="C5" t="s">
        <v>27</v>
      </c>
      <c r="D5">
        <v>53.9</v>
      </c>
      <c r="E5" t="s">
        <v>25</v>
      </c>
      <c r="F5">
        <v>640.62</v>
      </c>
      <c r="H5">
        <v>2504.8</v>
      </c>
      <c r="J5">
        <v>526.1</v>
      </c>
      <c r="K5" s="8">
        <f t="shared" si="0"/>
        <v>0.21003672947939955</v>
      </c>
      <c r="L5" s="1">
        <f t="shared" si="1"/>
        <v>256.6217829310017</v>
      </c>
      <c r="N5" s="1">
        <f t="shared" si="2"/>
        <v>3050.037969967687</v>
      </c>
      <c r="O5" s="3">
        <f t="shared" si="3"/>
        <v>61.81164130780329</v>
      </c>
      <c r="P5" s="3">
        <f t="shared" si="4"/>
        <v>202.6079700262241</v>
      </c>
      <c r="Q5">
        <v>4.394820038910506</v>
      </c>
    </row>
    <row r="6" spans="2:17" ht="12.75">
      <c r="B6" s="6" t="s">
        <v>28</v>
      </c>
      <c r="C6" t="s">
        <v>29</v>
      </c>
      <c r="D6">
        <v>52.8</v>
      </c>
      <c r="E6" t="s">
        <v>25</v>
      </c>
      <c r="F6">
        <v>580.14</v>
      </c>
      <c r="H6">
        <v>2508.7</v>
      </c>
      <c r="J6">
        <v>528.9</v>
      </c>
      <c r="K6" s="8">
        <f t="shared" si="0"/>
        <v>0.21082632439111892</v>
      </c>
      <c r="L6" s="1">
        <f t="shared" si="1"/>
        <v>250.44310833806009</v>
      </c>
      <c r="N6" s="1">
        <f t="shared" si="2"/>
        <v>2751.7436528644353</v>
      </c>
      <c r="O6" s="3">
        <f t="shared" si="3"/>
        <v>60.32340436495877</v>
      </c>
      <c r="P6" s="3">
        <f t="shared" si="4"/>
        <v>182.79287045902464</v>
      </c>
      <c r="Q6">
        <v>4.3422835026608615</v>
      </c>
    </row>
    <row r="7" spans="2:17" ht="12.75">
      <c r="B7" s="6" t="s">
        <v>30</v>
      </c>
      <c r="C7" t="s">
        <v>31</v>
      </c>
      <c r="D7">
        <v>50.4</v>
      </c>
      <c r="E7" t="s">
        <v>25</v>
      </c>
      <c r="F7">
        <v>615.89</v>
      </c>
      <c r="H7">
        <v>2476.2</v>
      </c>
      <c r="J7">
        <v>523.6</v>
      </c>
      <c r="K7" s="8">
        <f t="shared" si="0"/>
        <v>0.2114530328729505</v>
      </c>
      <c r="L7" s="1">
        <f t="shared" si="1"/>
        <v>238.3508021390374</v>
      </c>
      <c r="N7" s="1">
        <f t="shared" si="2"/>
        <v>2912.6562605042013</v>
      </c>
      <c r="O7" s="3">
        <f t="shared" si="3"/>
        <v>57.41077050815526</v>
      </c>
      <c r="P7" s="3">
        <f t="shared" si="4"/>
        <v>193.48197567887365</v>
      </c>
      <c r="Q7">
        <v>4.457969616590306</v>
      </c>
    </row>
    <row r="8" spans="1:17" ht="12.75">
      <c r="A8" s="6">
        <v>1961</v>
      </c>
      <c r="B8" s="6" t="s">
        <v>32</v>
      </c>
      <c r="C8" t="s">
        <v>33</v>
      </c>
      <c r="D8">
        <v>49.5</v>
      </c>
      <c r="E8" t="s">
        <v>25</v>
      </c>
      <c r="F8">
        <v>676.63</v>
      </c>
      <c r="H8">
        <v>2491.2</v>
      </c>
      <c r="I8" s="3">
        <f aca="true" t="shared" si="5" ref="I8:I39">100*H8/H4-100</f>
        <v>-1.040756335902131</v>
      </c>
      <c r="J8">
        <v>527.9</v>
      </c>
      <c r="K8" s="8">
        <f t="shared" si="0"/>
        <v>0.2119059087989724</v>
      </c>
      <c r="L8" s="1">
        <f t="shared" si="1"/>
        <v>233.5942413335859</v>
      </c>
      <c r="N8" s="1">
        <f t="shared" si="2"/>
        <v>3193.0681113847318</v>
      </c>
      <c r="O8" s="3">
        <f t="shared" si="3"/>
        <v>56.26507341647705</v>
      </c>
      <c r="P8" s="3">
        <f t="shared" si="4"/>
        <v>212.10917849982818</v>
      </c>
      <c r="Q8">
        <v>4.542263610315186</v>
      </c>
    </row>
    <row r="9" spans="2:17" ht="12.75">
      <c r="B9" s="6" t="s">
        <v>34</v>
      </c>
      <c r="C9" t="s">
        <v>35</v>
      </c>
      <c r="D9">
        <v>53.8</v>
      </c>
      <c r="E9" t="s">
        <v>25</v>
      </c>
      <c r="F9">
        <v>683.96</v>
      </c>
      <c r="H9">
        <v>2538</v>
      </c>
      <c r="I9" s="3">
        <f t="shared" si="5"/>
        <v>1.3254551261577632</v>
      </c>
      <c r="J9">
        <v>539</v>
      </c>
      <c r="K9" s="8">
        <f t="shared" si="0"/>
        <v>0.2123719464144996</v>
      </c>
      <c r="L9" s="1">
        <f t="shared" si="1"/>
        <v>253.3291280148423</v>
      </c>
      <c r="N9" s="1">
        <f t="shared" si="2"/>
        <v>3220.576029684601</v>
      </c>
      <c r="O9" s="3">
        <f t="shared" si="3"/>
        <v>61.01855039282534</v>
      </c>
      <c r="P9" s="3">
        <f t="shared" si="4"/>
        <v>213.93647492736835</v>
      </c>
      <c r="Q9">
        <v>4.519679849340866</v>
      </c>
    </row>
    <row r="10" spans="2:17" ht="12.75">
      <c r="B10" s="6" t="s">
        <v>36</v>
      </c>
      <c r="C10" t="s">
        <v>37</v>
      </c>
      <c r="D10">
        <v>56.1</v>
      </c>
      <c r="E10" t="s">
        <v>25</v>
      </c>
      <c r="F10">
        <v>701.21</v>
      </c>
      <c r="H10">
        <v>2579.1</v>
      </c>
      <c r="I10" s="3">
        <f t="shared" si="5"/>
        <v>2.8062343046199345</v>
      </c>
      <c r="J10">
        <v>549.4</v>
      </c>
      <c r="K10" s="8">
        <f t="shared" si="0"/>
        <v>0.21302004575239425</v>
      </c>
      <c r="L10" s="1">
        <f t="shared" si="1"/>
        <v>263.3554969057153</v>
      </c>
      <c r="N10" s="1">
        <f t="shared" si="2"/>
        <v>3291.7559355660724</v>
      </c>
      <c r="O10" s="3">
        <f t="shared" si="3"/>
        <v>63.433568753402284</v>
      </c>
      <c r="P10" s="3">
        <f t="shared" si="4"/>
        <v>218.66481482979106</v>
      </c>
      <c r="Q10">
        <v>4.5260305697081975</v>
      </c>
    </row>
    <row r="11" spans="2:17" ht="12.75">
      <c r="B11" s="6" t="s">
        <v>38</v>
      </c>
      <c r="C11" t="s">
        <v>39</v>
      </c>
      <c r="D11">
        <v>60</v>
      </c>
      <c r="E11" t="s">
        <v>25</v>
      </c>
      <c r="F11">
        <v>731.14</v>
      </c>
      <c r="H11">
        <v>2631.8</v>
      </c>
      <c r="I11" s="3">
        <f t="shared" si="5"/>
        <v>6.283821985300065</v>
      </c>
      <c r="J11">
        <v>562.5</v>
      </c>
      <c r="K11" s="8">
        <f t="shared" si="0"/>
        <v>0.2137320465080933</v>
      </c>
      <c r="L11" s="1">
        <f t="shared" si="1"/>
        <v>280.72533333333337</v>
      </c>
      <c r="N11" s="1">
        <f t="shared" si="2"/>
        <v>3420.825336888889</v>
      </c>
      <c r="O11" s="3">
        <f t="shared" si="3"/>
        <v>67.61738388622685</v>
      </c>
      <c r="P11" s="3">
        <f t="shared" si="4"/>
        <v>227.23863904181977</v>
      </c>
      <c r="Q11">
        <v>4.5539718565592375</v>
      </c>
    </row>
    <row r="12" spans="1:17" ht="12.75">
      <c r="A12" s="6">
        <v>1962</v>
      </c>
      <c r="B12" s="6" t="s">
        <v>40</v>
      </c>
      <c r="C12" t="s">
        <v>41</v>
      </c>
      <c r="D12">
        <v>62.6</v>
      </c>
      <c r="E12" t="s">
        <v>25</v>
      </c>
      <c r="F12">
        <v>706.95</v>
      </c>
      <c r="H12">
        <v>2679.1</v>
      </c>
      <c r="I12" s="3">
        <f t="shared" si="5"/>
        <v>7.542549775208741</v>
      </c>
      <c r="J12">
        <v>576</v>
      </c>
      <c r="K12" s="8">
        <f t="shared" si="0"/>
        <v>0.21499757381210108</v>
      </c>
      <c r="L12" s="1">
        <f t="shared" si="1"/>
        <v>291.1660763888889</v>
      </c>
      <c r="N12" s="1">
        <f t="shared" si="2"/>
        <v>3288.1766406250003</v>
      </c>
      <c r="O12" s="3">
        <f t="shared" si="3"/>
        <v>70.13221118329403</v>
      </c>
      <c r="P12" s="3">
        <f t="shared" si="4"/>
        <v>218.42704936940126</v>
      </c>
      <c r="Q12">
        <v>4.512248547161377</v>
      </c>
    </row>
    <row r="13" spans="2:17" ht="12.75">
      <c r="B13" s="6" t="s">
        <v>42</v>
      </c>
      <c r="C13" t="s">
        <v>43</v>
      </c>
      <c r="D13">
        <v>61.9</v>
      </c>
      <c r="E13" t="s">
        <v>25</v>
      </c>
      <c r="F13">
        <v>561.28</v>
      </c>
      <c r="H13">
        <v>2708.4</v>
      </c>
      <c r="I13" s="3">
        <f t="shared" si="5"/>
        <v>6.71394799054373</v>
      </c>
      <c r="J13">
        <v>583.2</v>
      </c>
      <c r="K13" s="8">
        <f t="shared" si="0"/>
        <v>0.2153300841825432</v>
      </c>
      <c r="L13" s="1">
        <f t="shared" si="1"/>
        <v>287.46563786008227</v>
      </c>
      <c r="N13" s="1">
        <f t="shared" si="2"/>
        <v>2606.6027983539093</v>
      </c>
      <c r="O13" s="3">
        <f t="shared" si="3"/>
        <v>69.24089877632791</v>
      </c>
      <c r="P13" s="3">
        <f t="shared" si="4"/>
        <v>173.15145150299745</v>
      </c>
      <c r="Q13">
        <v>4.2159410729991205</v>
      </c>
    </row>
    <row r="14" spans="2:17" ht="12.75">
      <c r="B14" s="6" t="s">
        <v>44</v>
      </c>
      <c r="C14" t="s">
        <v>45</v>
      </c>
      <c r="D14">
        <v>63.2</v>
      </c>
      <c r="E14" t="s">
        <v>25</v>
      </c>
      <c r="F14">
        <v>578.98</v>
      </c>
      <c r="H14">
        <v>2733.3</v>
      </c>
      <c r="I14" s="3">
        <f t="shared" si="5"/>
        <v>5.978829824357334</v>
      </c>
      <c r="J14">
        <v>590</v>
      </c>
      <c r="K14" s="8">
        <f t="shared" si="0"/>
        <v>0.2158562909303772</v>
      </c>
      <c r="L14" s="1">
        <f t="shared" si="1"/>
        <v>292.7873898305085</v>
      </c>
      <c r="N14" s="1">
        <f t="shared" si="2"/>
        <v>2682.2475152542374</v>
      </c>
      <c r="O14" s="3">
        <f t="shared" si="3"/>
        <v>70.52273159725226</v>
      </c>
      <c r="P14" s="3">
        <f t="shared" si="4"/>
        <v>178.17637994169036</v>
      </c>
      <c r="Q14">
        <v>4.256399651719635</v>
      </c>
    </row>
    <row r="15" spans="2:17" ht="12.75">
      <c r="B15" s="6" t="s">
        <v>46</v>
      </c>
      <c r="C15" t="s">
        <v>47</v>
      </c>
      <c r="D15">
        <v>65.4</v>
      </c>
      <c r="E15" t="s">
        <v>25</v>
      </c>
      <c r="F15">
        <v>652.1</v>
      </c>
      <c r="H15">
        <v>2740</v>
      </c>
      <c r="I15" s="3">
        <f t="shared" si="5"/>
        <v>4.111254654608999</v>
      </c>
      <c r="J15">
        <v>593.3</v>
      </c>
      <c r="K15" s="8">
        <f t="shared" si="0"/>
        <v>0.21653284671532846</v>
      </c>
      <c r="L15" s="1">
        <f t="shared" si="1"/>
        <v>302.032698466206</v>
      </c>
      <c r="N15" s="1">
        <f t="shared" si="2"/>
        <v>3011.5523344008093</v>
      </c>
      <c r="O15" s="3">
        <f t="shared" si="3"/>
        <v>72.74961855377894</v>
      </c>
      <c r="P15" s="3">
        <f t="shared" si="4"/>
        <v>200.05144562418306</v>
      </c>
      <c r="Q15">
        <v>4.428095442820292</v>
      </c>
    </row>
    <row r="16" spans="1:17" ht="12.75">
      <c r="A16" s="6">
        <v>1963</v>
      </c>
      <c r="B16" s="6" t="s">
        <v>48</v>
      </c>
      <c r="C16" t="s">
        <v>49</v>
      </c>
      <c r="D16">
        <v>65.4</v>
      </c>
      <c r="E16" t="s">
        <v>25</v>
      </c>
      <c r="F16">
        <v>682.52</v>
      </c>
      <c r="H16">
        <v>2775.9</v>
      </c>
      <c r="I16" s="3">
        <f t="shared" si="5"/>
        <v>3.6131536710089307</v>
      </c>
      <c r="J16">
        <v>602.4</v>
      </c>
      <c r="K16" s="8">
        <f t="shared" si="0"/>
        <v>0.21701069923268126</v>
      </c>
      <c r="L16" s="1">
        <f t="shared" si="1"/>
        <v>301.3676294820718</v>
      </c>
      <c r="N16" s="1">
        <f t="shared" si="2"/>
        <v>3145.0983864541836</v>
      </c>
      <c r="O16" s="3">
        <f t="shared" si="3"/>
        <v>72.58942558409912</v>
      </c>
      <c r="P16" s="3">
        <f t="shared" si="4"/>
        <v>208.92264486103625</v>
      </c>
      <c r="Q16">
        <v>4.476010208421948</v>
      </c>
    </row>
    <row r="17" spans="2:17" ht="12.75">
      <c r="B17" s="6" t="s">
        <v>50</v>
      </c>
      <c r="C17" t="s">
        <v>51</v>
      </c>
      <c r="D17">
        <v>68.7</v>
      </c>
      <c r="E17" t="s">
        <v>25</v>
      </c>
      <c r="F17">
        <v>706.88</v>
      </c>
      <c r="H17">
        <v>2810.6</v>
      </c>
      <c r="I17" s="3">
        <f t="shared" si="5"/>
        <v>3.7734455767242565</v>
      </c>
      <c r="J17">
        <v>611.2</v>
      </c>
      <c r="K17" s="8">
        <f t="shared" si="0"/>
        <v>0.2174624635309187</v>
      </c>
      <c r="L17" s="1">
        <f t="shared" si="1"/>
        <v>315.9165903141361</v>
      </c>
      <c r="N17" s="1">
        <f t="shared" si="2"/>
        <v>3250.583979057591</v>
      </c>
      <c r="O17" s="3">
        <f t="shared" si="3"/>
        <v>76.09378572875073</v>
      </c>
      <c r="P17" s="3">
        <f t="shared" si="4"/>
        <v>215.929843458179</v>
      </c>
      <c r="Q17">
        <v>4.492042105263158</v>
      </c>
    </row>
    <row r="18" spans="2:17" ht="12.75">
      <c r="B18" s="6" t="s">
        <v>52</v>
      </c>
      <c r="C18" t="s">
        <v>53</v>
      </c>
      <c r="D18">
        <v>70.1</v>
      </c>
      <c r="E18" t="s">
        <v>25</v>
      </c>
      <c r="F18">
        <v>732.79</v>
      </c>
      <c r="H18">
        <v>2863.5</v>
      </c>
      <c r="I18" s="3">
        <f t="shared" si="5"/>
        <v>4.763472725277126</v>
      </c>
      <c r="J18">
        <v>623.9</v>
      </c>
      <c r="K18" s="8">
        <f t="shared" si="0"/>
        <v>0.2178802165182469</v>
      </c>
      <c r="L18" s="1">
        <f t="shared" si="1"/>
        <v>321.73641609232243</v>
      </c>
      <c r="N18" s="1">
        <f t="shared" si="2"/>
        <v>3363.270019233851</v>
      </c>
      <c r="O18" s="3">
        <f t="shared" si="3"/>
        <v>77.49558794275795</v>
      </c>
      <c r="P18" s="3">
        <f t="shared" si="4"/>
        <v>223.41535349943513</v>
      </c>
      <c r="Q18">
        <v>4.506659751037344</v>
      </c>
    </row>
    <row r="19" spans="2:17" ht="12.75">
      <c r="B19" s="6" t="s">
        <v>54</v>
      </c>
      <c r="C19" t="s">
        <v>55</v>
      </c>
      <c r="D19">
        <v>71.7</v>
      </c>
      <c r="E19" t="s">
        <v>25</v>
      </c>
      <c r="F19">
        <v>762.95</v>
      </c>
      <c r="H19">
        <v>2885.8</v>
      </c>
      <c r="I19" s="3">
        <f t="shared" si="5"/>
        <v>5.321167883211672</v>
      </c>
      <c r="J19">
        <v>633.5</v>
      </c>
      <c r="K19" s="8">
        <f t="shared" si="0"/>
        <v>0.21952318247972832</v>
      </c>
      <c r="L19" s="1">
        <f t="shared" si="1"/>
        <v>326.61698500394635</v>
      </c>
      <c r="N19" s="1">
        <f t="shared" si="2"/>
        <v>3475.487150749803</v>
      </c>
      <c r="O19" s="3">
        <f t="shared" si="3"/>
        <v>78.67115445740735</v>
      </c>
      <c r="P19" s="3">
        <f t="shared" si="4"/>
        <v>230.86971486886216</v>
      </c>
      <c r="Q19">
        <v>4.406676165275798</v>
      </c>
    </row>
    <row r="20" spans="1:17" ht="12.75">
      <c r="A20" s="6">
        <v>1964</v>
      </c>
      <c r="B20" s="6" t="s">
        <v>56</v>
      </c>
      <c r="C20" t="s">
        <v>57</v>
      </c>
      <c r="D20">
        <v>76.1</v>
      </c>
      <c r="E20" t="s">
        <v>25</v>
      </c>
      <c r="F20">
        <v>813.29</v>
      </c>
      <c r="H20">
        <v>2950.5</v>
      </c>
      <c r="I20" s="3">
        <f t="shared" si="5"/>
        <v>6.289851939911372</v>
      </c>
      <c r="J20">
        <v>649.6</v>
      </c>
      <c r="K20" s="8">
        <f t="shared" si="0"/>
        <v>0.22016607354685647</v>
      </c>
      <c r="L20" s="1">
        <f t="shared" si="1"/>
        <v>345.64816810344826</v>
      </c>
      <c r="N20" s="1">
        <f t="shared" si="2"/>
        <v>3693.9842133620687</v>
      </c>
      <c r="O20" s="3">
        <f t="shared" si="3"/>
        <v>83.25513267614582</v>
      </c>
      <c r="P20" s="3">
        <f t="shared" si="4"/>
        <v>245.38404116527641</v>
      </c>
      <c r="Q20">
        <v>4.409904153354632</v>
      </c>
    </row>
    <row r="21" spans="2:17" ht="12.75">
      <c r="B21" s="6" t="s">
        <v>58</v>
      </c>
      <c r="C21" t="s">
        <v>59</v>
      </c>
      <c r="D21">
        <v>76.1</v>
      </c>
      <c r="E21" t="s">
        <v>25</v>
      </c>
      <c r="F21">
        <v>831.5</v>
      </c>
      <c r="H21">
        <v>2984.8</v>
      </c>
      <c r="I21" s="3">
        <f t="shared" si="5"/>
        <v>6.197964847363551</v>
      </c>
      <c r="J21">
        <v>658.8</v>
      </c>
      <c r="K21" s="8">
        <f t="shared" si="0"/>
        <v>0.2207183060841597</v>
      </c>
      <c r="L21" s="1">
        <f t="shared" si="1"/>
        <v>344.78336369156045</v>
      </c>
      <c r="N21" s="1">
        <f t="shared" si="2"/>
        <v>3767.2452944748034</v>
      </c>
      <c r="O21" s="3">
        <f t="shared" si="3"/>
        <v>83.04683009365075</v>
      </c>
      <c r="P21" s="3">
        <f t="shared" si="4"/>
        <v>250.25062940854835</v>
      </c>
      <c r="Q21">
        <v>4.414882352941177</v>
      </c>
    </row>
    <row r="22" spans="2:17" ht="12.75">
      <c r="B22" s="6" t="s">
        <v>60</v>
      </c>
      <c r="C22" t="s">
        <v>61</v>
      </c>
      <c r="D22">
        <v>77.3</v>
      </c>
      <c r="E22" t="s">
        <v>25</v>
      </c>
      <c r="F22">
        <v>875.37</v>
      </c>
      <c r="H22">
        <v>3025.5</v>
      </c>
      <c r="I22" s="3">
        <f t="shared" si="5"/>
        <v>5.657412257726563</v>
      </c>
      <c r="J22">
        <v>670.5</v>
      </c>
      <c r="K22" s="8">
        <f t="shared" si="0"/>
        <v>0.22161626177491323</v>
      </c>
      <c r="L22" s="1">
        <f t="shared" si="1"/>
        <v>348.80111856823265</v>
      </c>
      <c r="N22" s="1">
        <f t="shared" si="2"/>
        <v>3949.935771812081</v>
      </c>
      <c r="O22" s="3">
        <f t="shared" si="3"/>
        <v>84.01457344132406</v>
      </c>
      <c r="P22" s="3">
        <f t="shared" si="4"/>
        <v>262.3863952976595</v>
      </c>
      <c r="Q22">
        <v>4.416730843280709</v>
      </c>
    </row>
    <row r="23" spans="2:17" ht="12.75">
      <c r="B23" s="6" t="s">
        <v>62</v>
      </c>
      <c r="C23" t="s">
        <v>63</v>
      </c>
      <c r="D23">
        <v>76.4</v>
      </c>
      <c r="E23" t="s">
        <v>25</v>
      </c>
      <c r="F23">
        <v>874.13</v>
      </c>
      <c r="H23">
        <v>3033.6</v>
      </c>
      <c r="I23" s="3">
        <f t="shared" si="5"/>
        <v>5.121630050592543</v>
      </c>
      <c r="J23">
        <v>675.6</v>
      </c>
      <c r="K23" s="8">
        <f t="shared" si="0"/>
        <v>0.22270569620253167</v>
      </c>
      <c r="L23" s="1">
        <f t="shared" si="1"/>
        <v>343.05364120781525</v>
      </c>
      <c r="N23" s="1">
        <f t="shared" si="2"/>
        <v>3925.0455417406747</v>
      </c>
      <c r="O23" s="3">
        <f t="shared" si="3"/>
        <v>82.63019755175914</v>
      </c>
      <c r="P23" s="3">
        <f t="shared" si="4"/>
        <v>260.73298670474725</v>
      </c>
      <c r="Q23">
        <v>4.421208104525658</v>
      </c>
    </row>
    <row r="24" spans="1:17" ht="12.75">
      <c r="A24" s="6">
        <v>1965</v>
      </c>
      <c r="B24" s="6" t="s">
        <v>64</v>
      </c>
      <c r="C24" t="s">
        <v>65</v>
      </c>
      <c r="D24">
        <v>84.3</v>
      </c>
      <c r="E24" t="s">
        <v>25</v>
      </c>
      <c r="F24">
        <v>889.05</v>
      </c>
      <c r="H24">
        <v>3108.2</v>
      </c>
      <c r="I24" s="3">
        <f t="shared" si="5"/>
        <v>5.344856803931535</v>
      </c>
      <c r="J24">
        <v>695.7</v>
      </c>
      <c r="K24" s="8">
        <f t="shared" si="0"/>
        <v>0.2238272955408275</v>
      </c>
      <c r="L24" s="1">
        <f t="shared" si="1"/>
        <v>376.6296679603277</v>
      </c>
      <c r="N24" s="1">
        <f t="shared" si="2"/>
        <v>3972.0356619232425</v>
      </c>
      <c r="O24" s="3">
        <f t="shared" si="3"/>
        <v>90.71754422382837</v>
      </c>
      <c r="P24" s="3">
        <f t="shared" si="4"/>
        <v>263.85444714400177</v>
      </c>
      <c r="Q24">
        <v>4.409636093575938</v>
      </c>
    </row>
    <row r="25" spans="2:17" ht="12.75">
      <c r="B25" s="6" t="s">
        <v>66</v>
      </c>
      <c r="C25" t="s">
        <v>67</v>
      </c>
      <c r="D25">
        <v>86.4</v>
      </c>
      <c r="E25" t="s">
        <v>25</v>
      </c>
      <c r="F25">
        <v>868.03</v>
      </c>
      <c r="H25">
        <v>3150.2</v>
      </c>
      <c r="I25" s="3">
        <f t="shared" si="5"/>
        <v>5.541409809702486</v>
      </c>
      <c r="J25">
        <v>708.1</v>
      </c>
      <c r="K25" s="8">
        <f t="shared" si="0"/>
        <v>0.22477937908704212</v>
      </c>
      <c r="L25" s="1">
        <f t="shared" si="1"/>
        <v>384.3768959186555</v>
      </c>
      <c r="N25" s="1">
        <f t="shared" si="2"/>
        <v>3861.6976500494275</v>
      </c>
      <c r="O25" s="3">
        <f t="shared" si="3"/>
        <v>92.58359343531988</v>
      </c>
      <c r="P25" s="3">
        <f t="shared" si="4"/>
        <v>256.5249119635857</v>
      </c>
      <c r="Q25">
        <v>4.319751734209566</v>
      </c>
    </row>
    <row r="26" spans="2:17" ht="12.75">
      <c r="B26" s="6" t="s">
        <v>68</v>
      </c>
      <c r="C26" t="s">
        <v>69</v>
      </c>
      <c r="D26">
        <v>87.6</v>
      </c>
      <c r="E26" t="s">
        <v>25</v>
      </c>
      <c r="F26">
        <v>930.58</v>
      </c>
      <c r="H26">
        <v>3214.1</v>
      </c>
      <c r="I26" s="3">
        <f t="shared" si="5"/>
        <v>6.233680383407702</v>
      </c>
      <c r="J26">
        <v>725.2</v>
      </c>
      <c r="K26" s="8">
        <f t="shared" si="0"/>
        <v>0.2256308142248219</v>
      </c>
      <c r="L26" s="1">
        <f t="shared" si="1"/>
        <v>388.2448428019856</v>
      </c>
      <c r="N26" s="1">
        <f t="shared" si="2"/>
        <v>4124.348011583012</v>
      </c>
      <c r="O26" s="3">
        <f t="shared" si="3"/>
        <v>93.51525302640891</v>
      </c>
      <c r="P26" s="3">
        <f t="shared" si="4"/>
        <v>273.9722542920935</v>
      </c>
      <c r="Q26">
        <v>4.347017981128715</v>
      </c>
    </row>
    <row r="27" spans="2:17" ht="12.75">
      <c r="B27" s="6" t="s">
        <v>70</v>
      </c>
      <c r="C27" t="s">
        <v>71</v>
      </c>
      <c r="D27">
        <v>91.6</v>
      </c>
      <c r="E27" t="s">
        <v>25</v>
      </c>
      <c r="F27">
        <v>969.26</v>
      </c>
      <c r="H27">
        <v>3291.8</v>
      </c>
      <c r="I27" s="3">
        <f t="shared" si="5"/>
        <v>8.511339662447256</v>
      </c>
      <c r="J27">
        <v>747.5</v>
      </c>
      <c r="K27" s="8">
        <f t="shared" si="0"/>
        <v>0.22707940944164287</v>
      </c>
      <c r="L27" s="1">
        <f t="shared" si="1"/>
        <v>403.3831170568562</v>
      </c>
      <c r="N27" s="1">
        <f t="shared" si="2"/>
        <v>4268.374672909699</v>
      </c>
      <c r="O27" s="3">
        <f t="shared" si="3"/>
        <v>97.16155914888178</v>
      </c>
      <c r="P27" s="3">
        <f t="shared" si="4"/>
        <v>283.5396596058588</v>
      </c>
      <c r="Q27">
        <v>4.379697286012526</v>
      </c>
    </row>
    <row r="28" spans="1:17" ht="12.75">
      <c r="A28" s="6">
        <v>1966</v>
      </c>
      <c r="B28" s="6" t="s">
        <v>72</v>
      </c>
      <c r="C28" t="s">
        <v>73</v>
      </c>
      <c r="D28">
        <v>94.7</v>
      </c>
      <c r="E28" t="s">
        <v>25</v>
      </c>
      <c r="F28">
        <v>924.77</v>
      </c>
      <c r="H28">
        <v>3372.3</v>
      </c>
      <c r="I28" s="3">
        <f t="shared" si="5"/>
        <v>8.496879222701253</v>
      </c>
      <c r="J28">
        <v>770.8</v>
      </c>
      <c r="K28" s="8">
        <f t="shared" si="0"/>
        <v>0.22856803961687866</v>
      </c>
      <c r="L28" s="1">
        <f t="shared" si="1"/>
        <v>414.31864296834465</v>
      </c>
      <c r="N28" s="1">
        <f t="shared" si="2"/>
        <v>4045.928737675143</v>
      </c>
      <c r="O28" s="3">
        <f t="shared" si="3"/>
        <v>99.7955631583343</v>
      </c>
      <c r="P28" s="3">
        <f t="shared" si="4"/>
        <v>268.7630175370599</v>
      </c>
      <c r="Q28">
        <v>4.291514738456296</v>
      </c>
    </row>
    <row r="29" spans="2:17" ht="12.75">
      <c r="B29" s="6" t="s">
        <v>74</v>
      </c>
      <c r="C29" t="s">
        <v>75</v>
      </c>
      <c r="D29">
        <v>93.4</v>
      </c>
      <c r="E29" t="s">
        <v>25</v>
      </c>
      <c r="F29">
        <v>870.1</v>
      </c>
      <c r="H29">
        <v>3384</v>
      </c>
      <c r="I29" s="3">
        <f t="shared" si="5"/>
        <v>7.4217509999365205</v>
      </c>
      <c r="J29">
        <v>779.9</v>
      </c>
      <c r="K29" s="8">
        <f t="shared" si="0"/>
        <v>0.23046690307328604</v>
      </c>
      <c r="L29" s="1">
        <f t="shared" si="1"/>
        <v>405.26426464931404</v>
      </c>
      <c r="N29" s="1">
        <f t="shared" si="2"/>
        <v>3775.3794076163613</v>
      </c>
      <c r="O29" s="3">
        <f t="shared" si="3"/>
        <v>97.61466495659612</v>
      </c>
      <c r="P29" s="3">
        <f t="shared" si="4"/>
        <v>250.79096240367895</v>
      </c>
      <c r="Q29">
        <v>4.2623637887678125</v>
      </c>
    </row>
    <row r="30" spans="2:17" ht="12.75">
      <c r="B30" s="6" t="s">
        <v>76</v>
      </c>
      <c r="C30" t="s">
        <v>77</v>
      </c>
      <c r="D30">
        <v>91.7</v>
      </c>
      <c r="E30" t="s">
        <v>25</v>
      </c>
      <c r="F30">
        <v>774.22</v>
      </c>
      <c r="H30">
        <v>3406.3</v>
      </c>
      <c r="I30" s="3">
        <f t="shared" si="5"/>
        <v>5.979901060950198</v>
      </c>
      <c r="J30">
        <v>793.4</v>
      </c>
      <c r="K30" s="8">
        <f t="shared" si="0"/>
        <v>0.2329213516131873</v>
      </c>
      <c r="L30" s="1">
        <f t="shared" si="1"/>
        <v>393.6951222586338</v>
      </c>
      <c r="N30" s="1">
        <f t="shared" si="2"/>
        <v>3323.9546080161335</v>
      </c>
      <c r="O30" s="3">
        <f t="shared" si="3"/>
        <v>94.8280438384508</v>
      </c>
      <c r="P30" s="3">
        <f t="shared" si="4"/>
        <v>220.80370874746754</v>
      </c>
      <c r="Q30">
        <v>4.109350393700788</v>
      </c>
    </row>
    <row r="31" spans="2:17" ht="12.75">
      <c r="B31" s="6" t="s">
        <v>78</v>
      </c>
      <c r="C31" t="s">
        <v>79</v>
      </c>
      <c r="D31">
        <v>93</v>
      </c>
      <c r="E31" t="s">
        <v>25</v>
      </c>
      <c r="F31">
        <v>785.69</v>
      </c>
      <c r="H31">
        <v>3433.7</v>
      </c>
      <c r="I31" s="3">
        <f t="shared" si="5"/>
        <v>4.310711464852048</v>
      </c>
      <c r="J31">
        <v>807.1</v>
      </c>
      <c r="K31" s="8">
        <f t="shared" si="0"/>
        <v>0.235052567201561</v>
      </c>
      <c r="L31" s="1">
        <f t="shared" si="1"/>
        <v>395.6561764341469</v>
      </c>
      <c r="N31" s="1">
        <f t="shared" si="2"/>
        <v>3342.6139920703754</v>
      </c>
      <c r="O31" s="3">
        <f t="shared" si="3"/>
        <v>95.30039648091756</v>
      </c>
      <c r="P31" s="3">
        <f t="shared" si="4"/>
        <v>222.0432146035896</v>
      </c>
      <c r="Q31">
        <v>4.1592806679511884</v>
      </c>
    </row>
    <row r="32" spans="1:17" ht="12.75">
      <c r="A32" s="6">
        <v>1967</v>
      </c>
      <c r="B32" s="6" t="s">
        <v>80</v>
      </c>
      <c r="C32" t="s">
        <v>81</v>
      </c>
      <c r="D32">
        <v>90.5</v>
      </c>
      <c r="E32" t="s">
        <v>25</v>
      </c>
      <c r="F32">
        <v>865.98</v>
      </c>
      <c r="H32">
        <v>3464.1</v>
      </c>
      <c r="I32" s="3">
        <f t="shared" si="5"/>
        <v>2.7221777421937503</v>
      </c>
      <c r="J32">
        <v>817.9</v>
      </c>
      <c r="K32" s="8">
        <f t="shared" si="0"/>
        <v>0.23610750267024624</v>
      </c>
      <c r="L32" s="1">
        <f t="shared" si="1"/>
        <v>383.2999755471329</v>
      </c>
      <c r="N32" s="1">
        <f t="shared" si="2"/>
        <v>3667.73605330725</v>
      </c>
      <c r="O32" s="3">
        <f t="shared" si="3"/>
        <v>92.32419918218463</v>
      </c>
      <c r="P32" s="3">
        <f t="shared" si="4"/>
        <v>243.6404279781637</v>
      </c>
      <c r="Q32">
        <v>4.257729354176536</v>
      </c>
    </row>
    <row r="33" spans="2:17" ht="12.75">
      <c r="B33" s="6" t="s">
        <v>82</v>
      </c>
      <c r="C33" t="s">
        <v>83</v>
      </c>
      <c r="D33">
        <v>89.5</v>
      </c>
      <c r="E33" t="s">
        <v>25</v>
      </c>
      <c r="F33">
        <v>860.26</v>
      </c>
      <c r="H33">
        <v>3464.3</v>
      </c>
      <c r="I33" s="3">
        <f t="shared" si="5"/>
        <v>2.3729314420803718</v>
      </c>
      <c r="J33">
        <v>822.5</v>
      </c>
      <c r="K33" s="8">
        <f t="shared" si="0"/>
        <v>0.23742170135380883</v>
      </c>
      <c r="L33" s="1">
        <f t="shared" si="1"/>
        <v>376.96638297872346</v>
      </c>
      <c r="N33" s="1">
        <f t="shared" si="2"/>
        <v>3623.3419063829792</v>
      </c>
      <c r="O33" s="3">
        <f t="shared" si="3"/>
        <v>90.79864765823801</v>
      </c>
      <c r="P33" s="3">
        <f t="shared" si="4"/>
        <v>240.69141289115882</v>
      </c>
      <c r="Q33">
        <v>4.26211742660837</v>
      </c>
    </row>
    <row r="34" spans="2:17" ht="12.75">
      <c r="B34" s="6" t="s">
        <v>84</v>
      </c>
      <c r="C34" t="s">
        <v>85</v>
      </c>
      <c r="D34">
        <v>91</v>
      </c>
      <c r="E34" t="s">
        <v>25</v>
      </c>
      <c r="F34">
        <v>926.66</v>
      </c>
      <c r="H34">
        <v>3491.8</v>
      </c>
      <c r="I34" s="3">
        <f t="shared" si="5"/>
        <v>2.510054898276721</v>
      </c>
      <c r="J34">
        <v>837.1</v>
      </c>
      <c r="K34" s="8">
        <f t="shared" si="0"/>
        <v>0.23973308895125722</v>
      </c>
      <c r="L34" s="1">
        <f t="shared" si="1"/>
        <v>379.5888185401983</v>
      </c>
      <c r="N34" s="1">
        <f t="shared" si="2"/>
        <v>3865.382138334727</v>
      </c>
      <c r="O34" s="3">
        <f t="shared" si="3"/>
        <v>91.43030505079184</v>
      </c>
      <c r="P34" s="3">
        <f t="shared" si="4"/>
        <v>256.7696652090929</v>
      </c>
      <c r="Q34">
        <v>4.2994037608928295</v>
      </c>
    </row>
    <row r="35" spans="2:17" ht="12.75">
      <c r="B35" s="6" t="s">
        <v>86</v>
      </c>
      <c r="C35" t="s">
        <v>87</v>
      </c>
      <c r="D35">
        <v>94.3</v>
      </c>
      <c r="E35" t="s">
        <v>25</v>
      </c>
      <c r="F35">
        <v>905.11</v>
      </c>
      <c r="H35">
        <v>3518.2</v>
      </c>
      <c r="I35" s="3">
        <f t="shared" si="5"/>
        <v>2.4609022337420328</v>
      </c>
      <c r="J35">
        <v>852.8</v>
      </c>
      <c r="K35" s="8">
        <f t="shared" si="0"/>
        <v>0.24239668012051618</v>
      </c>
      <c r="L35" s="1">
        <f t="shared" si="1"/>
        <v>389.03173076923076</v>
      </c>
      <c r="N35" s="1">
        <f t="shared" si="2"/>
        <v>3734.0032856472794</v>
      </c>
      <c r="O35" s="3">
        <f t="shared" si="3"/>
        <v>93.70478813221817</v>
      </c>
      <c r="P35" s="3">
        <f t="shared" si="4"/>
        <v>248.04242872565334</v>
      </c>
      <c r="Q35">
        <v>4.335767959122332</v>
      </c>
    </row>
    <row r="36" spans="1:17" ht="12.75">
      <c r="A36" s="6">
        <v>1968</v>
      </c>
      <c r="B36" s="6" t="s">
        <v>88</v>
      </c>
      <c r="C36" t="s">
        <v>89</v>
      </c>
      <c r="D36">
        <v>95.5</v>
      </c>
      <c r="E36" t="s">
        <v>25</v>
      </c>
      <c r="F36">
        <v>840.67</v>
      </c>
      <c r="H36">
        <v>3590.7</v>
      </c>
      <c r="I36" s="3">
        <f t="shared" si="5"/>
        <v>3.654628907941458</v>
      </c>
      <c r="J36">
        <v>879.9</v>
      </c>
      <c r="K36" s="8">
        <f aca="true" t="shared" si="6" ref="K36:K67">+J36/H36</f>
        <v>0.24504971175536805</v>
      </c>
      <c r="L36" s="1">
        <f aca="true" t="shared" si="7" ref="L36:L67">+D36/K36</f>
        <v>389.71684282304807</v>
      </c>
      <c r="N36" s="1">
        <f aca="true" t="shared" si="8" ref="N36:N67">+F36/K36</f>
        <v>3430.6100340947833</v>
      </c>
      <c r="O36" s="3">
        <f aca="true" t="shared" si="9" ref="O36:O67">100*L36/L$84</f>
        <v>93.86980880989614</v>
      </c>
      <c r="P36" s="3">
        <f aca="true" t="shared" si="10" ref="P36:P67">100*N36/N$84</f>
        <v>227.88861706102082</v>
      </c>
      <c r="Q36">
        <v>4.21218051701475</v>
      </c>
    </row>
    <row r="37" spans="2:17" ht="12.75">
      <c r="B37" s="6" t="s">
        <v>90</v>
      </c>
      <c r="C37" t="s">
        <v>91</v>
      </c>
      <c r="D37">
        <v>99.4</v>
      </c>
      <c r="E37" t="s">
        <v>25</v>
      </c>
      <c r="F37">
        <v>897.8</v>
      </c>
      <c r="H37">
        <v>3651.6</v>
      </c>
      <c r="I37" s="3">
        <f t="shared" si="5"/>
        <v>5.406575642987036</v>
      </c>
      <c r="J37">
        <v>904.2</v>
      </c>
      <c r="K37" s="8">
        <f t="shared" si="6"/>
        <v>0.24761748274728887</v>
      </c>
      <c r="L37" s="1">
        <f t="shared" si="7"/>
        <v>401.4256138022561</v>
      </c>
      <c r="N37" s="1">
        <f t="shared" si="8"/>
        <v>3625.7536828135367</v>
      </c>
      <c r="O37" s="3">
        <f t="shared" si="9"/>
        <v>96.6900618050077</v>
      </c>
      <c r="P37" s="3">
        <f t="shared" si="10"/>
        <v>240.85162241365126</v>
      </c>
      <c r="Q37">
        <v>4.289392218119852</v>
      </c>
    </row>
    <row r="38" spans="2:17" ht="12.75">
      <c r="B38" s="6" t="s">
        <v>92</v>
      </c>
      <c r="C38" t="s">
        <v>93</v>
      </c>
      <c r="D38">
        <v>99.6</v>
      </c>
      <c r="E38" t="s">
        <v>25</v>
      </c>
      <c r="F38">
        <v>935.79</v>
      </c>
      <c r="H38">
        <v>3676.5</v>
      </c>
      <c r="I38" s="3">
        <f t="shared" si="5"/>
        <v>5.2895354831319</v>
      </c>
      <c r="J38">
        <v>919.4</v>
      </c>
      <c r="K38" s="8">
        <f t="shared" si="6"/>
        <v>0.25007479940160476</v>
      </c>
      <c r="L38" s="1">
        <f t="shared" si="7"/>
        <v>398.2808353273874</v>
      </c>
      <c r="N38" s="1">
        <f t="shared" si="8"/>
        <v>3742.040390472047</v>
      </c>
      <c r="O38" s="3">
        <f t="shared" si="9"/>
        <v>95.93258940005076</v>
      </c>
      <c r="P38" s="3">
        <f t="shared" si="10"/>
        <v>248.57631765079722</v>
      </c>
      <c r="Q38">
        <v>4.258144044321329</v>
      </c>
    </row>
    <row r="39" spans="2:17" ht="12.75">
      <c r="B39" s="6" t="s">
        <v>94</v>
      </c>
      <c r="C39" t="s">
        <v>95</v>
      </c>
      <c r="D39">
        <v>100.7</v>
      </c>
      <c r="E39" t="s">
        <v>25</v>
      </c>
      <c r="F39">
        <v>943.75</v>
      </c>
      <c r="H39">
        <v>3692</v>
      </c>
      <c r="I39" s="3">
        <f t="shared" si="5"/>
        <v>4.940026149735672</v>
      </c>
      <c r="J39">
        <v>936.3</v>
      </c>
      <c r="K39" s="8">
        <f t="shared" si="6"/>
        <v>0.25360238353196096</v>
      </c>
      <c r="L39" s="1">
        <f t="shared" si="7"/>
        <v>397.0782868738653</v>
      </c>
      <c r="N39" s="1">
        <f t="shared" si="8"/>
        <v>3721.3766955035785</v>
      </c>
      <c r="O39" s="3">
        <f t="shared" si="9"/>
        <v>95.64293552571715</v>
      </c>
      <c r="P39" s="3">
        <f t="shared" si="10"/>
        <v>247.20366939788158</v>
      </c>
      <c r="Q39">
        <v>4.3919153553988055</v>
      </c>
    </row>
    <row r="40" spans="1:17" ht="12.75">
      <c r="A40" s="6">
        <v>1969</v>
      </c>
      <c r="B40" s="6" t="s">
        <v>96</v>
      </c>
      <c r="C40" t="s">
        <v>97</v>
      </c>
      <c r="D40">
        <v>100.4</v>
      </c>
      <c r="E40" t="s">
        <v>25</v>
      </c>
      <c r="F40">
        <v>935.48</v>
      </c>
      <c r="H40">
        <v>3750.2</v>
      </c>
      <c r="I40" s="3">
        <f aca="true" t="shared" si="11" ref="I40:I71">100*H40/H36-100</f>
        <v>4.442030801793521</v>
      </c>
      <c r="J40">
        <v>961</v>
      </c>
      <c r="K40" s="8">
        <f t="shared" si="6"/>
        <v>0.25625299984000854</v>
      </c>
      <c r="L40" s="1">
        <f t="shared" si="7"/>
        <v>391.80029136316335</v>
      </c>
      <c r="N40" s="1">
        <f t="shared" si="8"/>
        <v>3650.6109219562954</v>
      </c>
      <c r="O40" s="3">
        <f t="shared" si="9"/>
        <v>94.37164217873179</v>
      </c>
      <c r="P40" s="3">
        <f t="shared" si="10"/>
        <v>242.50283948463877</v>
      </c>
      <c r="Q40">
        <v>4.320447284345048</v>
      </c>
    </row>
    <row r="41" spans="2:17" ht="12.75">
      <c r="B41" s="6" t="s">
        <v>98</v>
      </c>
      <c r="C41" t="s">
        <v>99</v>
      </c>
      <c r="D41">
        <v>97.2</v>
      </c>
      <c r="E41" t="s">
        <v>25</v>
      </c>
      <c r="F41">
        <v>873.19</v>
      </c>
      <c r="H41">
        <v>3760.9</v>
      </c>
      <c r="I41" s="3">
        <f t="shared" si="11"/>
        <v>2.9932084565669896</v>
      </c>
      <c r="J41">
        <v>976.3</v>
      </c>
      <c r="K41" s="8">
        <f t="shared" si="6"/>
        <v>0.2595921189077082</v>
      </c>
      <c r="L41" s="1">
        <f t="shared" si="7"/>
        <v>374.4335552596539</v>
      </c>
      <c r="N41" s="1">
        <f t="shared" si="8"/>
        <v>3363.699960053263</v>
      </c>
      <c r="O41" s="3">
        <f t="shared" si="9"/>
        <v>90.1885738107358</v>
      </c>
      <c r="P41" s="3">
        <f t="shared" si="10"/>
        <v>223.443913614919</v>
      </c>
      <c r="Q41">
        <v>4.213221528861154</v>
      </c>
    </row>
    <row r="42" spans="2:17" ht="12.75">
      <c r="B42" s="6" t="s">
        <v>100</v>
      </c>
      <c r="C42" t="s">
        <v>101</v>
      </c>
      <c r="D42">
        <v>94.5</v>
      </c>
      <c r="E42" t="s">
        <v>25</v>
      </c>
      <c r="F42">
        <v>813.09</v>
      </c>
      <c r="H42">
        <v>3784.2</v>
      </c>
      <c r="I42" s="3">
        <f t="shared" si="11"/>
        <v>2.929416564667477</v>
      </c>
      <c r="J42">
        <v>996.5</v>
      </c>
      <c r="K42" s="8">
        <f t="shared" si="6"/>
        <v>0.263331747793457</v>
      </c>
      <c r="L42" s="1">
        <f t="shared" si="7"/>
        <v>358.86292022077265</v>
      </c>
      <c r="N42" s="1">
        <f t="shared" si="8"/>
        <v>3087.7021354741596</v>
      </c>
      <c r="O42" s="3">
        <f t="shared" si="9"/>
        <v>86.43812637417967</v>
      </c>
      <c r="P42" s="3">
        <f t="shared" si="10"/>
        <v>205.10992580223007</v>
      </c>
      <c r="Q42">
        <v>4.122571247625079</v>
      </c>
    </row>
    <row r="43" spans="2:17" ht="12.75">
      <c r="B43" s="6" t="s">
        <v>102</v>
      </c>
      <c r="C43" t="s">
        <v>103</v>
      </c>
      <c r="D43">
        <v>89.5</v>
      </c>
      <c r="E43" t="s">
        <v>25</v>
      </c>
      <c r="F43">
        <v>800.36</v>
      </c>
      <c r="H43">
        <v>3766.3</v>
      </c>
      <c r="I43" s="3">
        <f t="shared" si="11"/>
        <v>2.012459371614298</v>
      </c>
      <c r="J43">
        <v>1004.6</v>
      </c>
      <c r="K43" s="8">
        <f t="shared" si="6"/>
        <v>0.26673392985157846</v>
      </c>
      <c r="L43" s="1">
        <f t="shared" si="7"/>
        <v>335.54036432410913</v>
      </c>
      <c r="N43" s="1">
        <f t="shared" si="8"/>
        <v>3000.5931395580333</v>
      </c>
      <c r="O43" s="3">
        <f t="shared" si="9"/>
        <v>80.82049936293969</v>
      </c>
      <c r="P43" s="3">
        <f t="shared" si="10"/>
        <v>199.3234480575691</v>
      </c>
      <c r="Q43">
        <v>4.05592039800995</v>
      </c>
    </row>
    <row r="44" spans="1:17" ht="12.75">
      <c r="A44" s="6">
        <v>1970</v>
      </c>
      <c r="B44" s="6" t="s">
        <v>104</v>
      </c>
      <c r="C44" t="s">
        <v>105</v>
      </c>
      <c r="D44">
        <v>82</v>
      </c>
      <c r="E44" t="s">
        <v>25</v>
      </c>
      <c r="F44">
        <v>785.57</v>
      </c>
      <c r="H44">
        <v>3760</v>
      </c>
      <c r="I44" s="3">
        <f t="shared" si="11"/>
        <v>0.26131939629887313</v>
      </c>
      <c r="J44">
        <v>1017.3</v>
      </c>
      <c r="K44" s="8">
        <f t="shared" si="6"/>
        <v>0.27055851063829783</v>
      </c>
      <c r="L44" s="1">
        <f t="shared" si="7"/>
        <v>303.07677184704613</v>
      </c>
      <c r="M44">
        <v>0.192187699999977</v>
      </c>
      <c r="N44" s="1">
        <f t="shared" si="8"/>
        <v>2903.512434876635</v>
      </c>
      <c r="O44" s="3">
        <f t="shared" si="9"/>
        <v>73.00110106075252</v>
      </c>
      <c r="P44" s="3">
        <f t="shared" si="10"/>
        <v>192.87456948691252</v>
      </c>
      <c r="Q44">
        <v>4.020265128268074</v>
      </c>
    </row>
    <row r="45" spans="2:17" ht="12.75">
      <c r="B45" s="6" t="s">
        <v>106</v>
      </c>
      <c r="C45" t="s">
        <v>107</v>
      </c>
      <c r="D45">
        <v>85.7</v>
      </c>
      <c r="E45" t="s">
        <v>25</v>
      </c>
      <c r="F45">
        <v>683.53</v>
      </c>
      <c r="H45">
        <v>3767.1</v>
      </c>
      <c r="I45" s="3">
        <f t="shared" si="11"/>
        <v>0.16485415724959296</v>
      </c>
      <c r="J45">
        <v>1033.2</v>
      </c>
      <c r="K45" s="8">
        <f t="shared" si="6"/>
        <v>0.2742693318467787</v>
      </c>
      <c r="L45" s="1">
        <f t="shared" si="7"/>
        <v>312.4665795586527</v>
      </c>
      <c r="M45">
        <v>-0.51453440000023</v>
      </c>
      <c r="N45" s="1">
        <f t="shared" si="8"/>
        <v>2492.1853106852495</v>
      </c>
      <c r="O45" s="3">
        <f t="shared" si="9"/>
        <v>75.26279303245518</v>
      </c>
      <c r="P45" s="3">
        <f t="shared" si="10"/>
        <v>165.55092484060535</v>
      </c>
      <c r="Q45">
        <v>3.8090419806243268</v>
      </c>
    </row>
    <row r="46" spans="2:17" ht="12.75">
      <c r="B46" s="6" t="s">
        <v>108</v>
      </c>
      <c r="C46" t="s">
        <v>109</v>
      </c>
      <c r="D46">
        <v>85.8</v>
      </c>
      <c r="E46" t="s">
        <v>25</v>
      </c>
      <c r="F46">
        <v>760.68</v>
      </c>
      <c r="H46">
        <v>3800.5</v>
      </c>
      <c r="I46" s="3">
        <f t="shared" si="11"/>
        <v>0.4307383330690868</v>
      </c>
      <c r="J46">
        <v>1050.7</v>
      </c>
      <c r="K46" s="8">
        <f t="shared" si="6"/>
        <v>0.2764636232074727</v>
      </c>
      <c r="L46" s="1">
        <f t="shared" si="7"/>
        <v>310.348244027791</v>
      </c>
      <c r="M46">
        <v>-0.539580800000294</v>
      </c>
      <c r="N46" s="1">
        <f t="shared" si="8"/>
        <v>2751.465061387646</v>
      </c>
      <c r="O46" s="3">
        <f t="shared" si="9"/>
        <v>74.75255654937999</v>
      </c>
      <c r="P46" s="3">
        <f t="shared" si="10"/>
        <v>182.77436418004234</v>
      </c>
      <c r="Q46">
        <v>3.8949304409337415</v>
      </c>
    </row>
    <row r="47" spans="2:17" ht="12.75">
      <c r="B47" s="6" t="s">
        <v>110</v>
      </c>
      <c r="C47" t="s">
        <v>111</v>
      </c>
      <c r="D47">
        <v>80.9</v>
      </c>
      <c r="E47" t="s">
        <v>25</v>
      </c>
      <c r="F47">
        <v>838.92</v>
      </c>
      <c r="H47">
        <v>3759.8</v>
      </c>
      <c r="I47" s="3">
        <f t="shared" si="11"/>
        <v>-0.17258317181318716</v>
      </c>
      <c r="J47">
        <v>1052.9</v>
      </c>
      <c r="K47" s="8">
        <f t="shared" si="6"/>
        <v>0.28004149156870045</v>
      </c>
      <c r="L47" s="1">
        <f t="shared" si="7"/>
        <v>288.88576313040176</v>
      </c>
      <c r="M47">
        <v>-2.495419</v>
      </c>
      <c r="N47" s="1">
        <f t="shared" si="8"/>
        <v>2995.6989419697975</v>
      </c>
      <c r="O47" s="3">
        <f t="shared" si="9"/>
        <v>69.58295965993084</v>
      </c>
      <c r="P47" s="3">
        <f t="shared" si="10"/>
        <v>198.99833622354487</v>
      </c>
      <c r="Q47">
        <v>3.993540474243663</v>
      </c>
    </row>
    <row r="48" spans="1:17" ht="12.75">
      <c r="A48" s="6">
        <v>1971</v>
      </c>
      <c r="B48" s="6" t="s">
        <v>112</v>
      </c>
      <c r="C48" t="s">
        <v>113</v>
      </c>
      <c r="D48">
        <v>94.4</v>
      </c>
      <c r="E48" t="s">
        <v>25</v>
      </c>
      <c r="F48">
        <v>904.37</v>
      </c>
      <c r="H48">
        <v>3864.1</v>
      </c>
      <c r="I48" s="3">
        <f t="shared" si="11"/>
        <v>2.7686170212765973</v>
      </c>
      <c r="J48">
        <v>1098.3</v>
      </c>
      <c r="K48" s="8">
        <f t="shared" si="6"/>
        <v>0.2842317745399964</v>
      </c>
      <c r="L48" s="1">
        <f t="shared" si="7"/>
        <v>332.1233178548666</v>
      </c>
      <c r="M48">
        <v>-0.682176899999831</v>
      </c>
      <c r="N48" s="1">
        <f t="shared" si="8"/>
        <v>3181.8047136483656</v>
      </c>
      <c r="O48" s="3">
        <f t="shared" si="9"/>
        <v>79.99744666539958</v>
      </c>
      <c r="P48" s="3">
        <f t="shared" si="10"/>
        <v>211.36097333863563</v>
      </c>
      <c r="Q48">
        <v>4.080264809953201</v>
      </c>
    </row>
    <row r="49" spans="2:17" ht="12.75">
      <c r="B49" s="6" t="s">
        <v>114</v>
      </c>
      <c r="C49" t="s">
        <v>115</v>
      </c>
      <c r="D49">
        <v>96.6</v>
      </c>
      <c r="E49" t="s">
        <v>25</v>
      </c>
      <c r="F49">
        <v>891.14</v>
      </c>
      <c r="H49">
        <v>3885.9</v>
      </c>
      <c r="I49" s="3">
        <f t="shared" si="11"/>
        <v>3.1536194951023333</v>
      </c>
      <c r="J49">
        <v>1119.1</v>
      </c>
      <c r="K49" s="8">
        <f t="shared" si="6"/>
        <v>0.2879899122468411</v>
      </c>
      <c r="L49" s="1">
        <f t="shared" si="7"/>
        <v>335.4284156911804</v>
      </c>
      <c r="M49">
        <v>-1.01156199999969</v>
      </c>
      <c r="N49" s="1">
        <f t="shared" si="8"/>
        <v>3094.344496470378</v>
      </c>
      <c r="O49" s="3">
        <f t="shared" si="9"/>
        <v>80.79353466545979</v>
      </c>
      <c r="P49" s="3">
        <f t="shared" si="10"/>
        <v>205.55116466249237</v>
      </c>
      <c r="Q49">
        <v>4.04110839083018</v>
      </c>
    </row>
    <row r="50" spans="2:17" ht="12.75">
      <c r="B50" s="6" t="s">
        <v>116</v>
      </c>
      <c r="C50" t="s">
        <v>117</v>
      </c>
      <c r="D50">
        <v>98.9</v>
      </c>
      <c r="E50" t="s">
        <v>25</v>
      </c>
      <c r="F50">
        <v>887.19</v>
      </c>
      <c r="H50">
        <v>3916.7</v>
      </c>
      <c r="I50" s="3">
        <f t="shared" si="11"/>
        <v>3.057492435205887</v>
      </c>
      <c r="J50">
        <v>1139.3</v>
      </c>
      <c r="K50" s="8">
        <f t="shared" si="6"/>
        <v>0.290882630786121</v>
      </c>
      <c r="L50" s="1">
        <f t="shared" si="7"/>
        <v>339.99967523918195</v>
      </c>
      <c r="M50">
        <v>-1.09623800000009</v>
      </c>
      <c r="N50" s="1">
        <f t="shared" si="8"/>
        <v>3049.9930422189063</v>
      </c>
      <c r="O50" s="3">
        <f t="shared" si="9"/>
        <v>81.89459885525194</v>
      </c>
      <c r="P50" s="3">
        <f t="shared" si="10"/>
        <v>202.60498556502463</v>
      </c>
      <c r="Q50">
        <v>4.0348074179743225</v>
      </c>
    </row>
    <row r="51" spans="2:17" ht="12.75">
      <c r="B51" s="6" t="s">
        <v>118</v>
      </c>
      <c r="C51" t="s">
        <v>119</v>
      </c>
      <c r="D51">
        <v>102.2</v>
      </c>
      <c r="E51" t="s">
        <v>25</v>
      </c>
      <c r="F51">
        <v>890.2</v>
      </c>
      <c r="H51">
        <v>3927.9</v>
      </c>
      <c r="I51" s="3">
        <f t="shared" si="11"/>
        <v>4.470982499069095</v>
      </c>
      <c r="J51">
        <v>1151.7</v>
      </c>
      <c r="K51" s="8">
        <f t="shared" si="6"/>
        <v>0.29321011227373406</v>
      </c>
      <c r="L51" s="1">
        <f t="shared" si="7"/>
        <v>348.5555092471998</v>
      </c>
      <c r="M51">
        <v>-1.674511</v>
      </c>
      <c r="N51" s="1">
        <f t="shared" si="8"/>
        <v>3036.0480854389166</v>
      </c>
      <c r="O51" s="3">
        <f t="shared" si="9"/>
        <v>83.95541433534272</v>
      </c>
      <c r="P51" s="3">
        <f t="shared" si="10"/>
        <v>201.67864975769464</v>
      </c>
      <c r="Q51">
        <v>4.076842672413793</v>
      </c>
    </row>
    <row r="52" spans="1:17" ht="12.75">
      <c r="A52" s="6">
        <v>1972</v>
      </c>
      <c r="B52" s="6" t="s">
        <v>120</v>
      </c>
      <c r="C52" t="s">
        <v>121</v>
      </c>
      <c r="D52">
        <v>107.2</v>
      </c>
      <c r="E52" t="s">
        <v>25</v>
      </c>
      <c r="F52">
        <v>940.7</v>
      </c>
      <c r="H52">
        <v>3997.7</v>
      </c>
      <c r="I52" s="3">
        <f t="shared" si="11"/>
        <v>3.4574674568463593</v>
      </c>
      <c r="J52">
        <v>1190.6</v>
      </c>
      <c r="K52" s="8">
        <f t="shared" si="6"/>
        <v>0.29782124721714986</v>
      </c>
      <c r="L52" s="1">
        <f t="shared" si="7"/>
        <v>359.9474550646733</v>
      </c>
      <c r="M52">
        <v>-0.79055309999967</v>
      </c>
      <c r="N52" s="1">
        <f t="shared" si="8"/>
        <v>3158.606072568453</v>
      </c>
      <c r="O52" s="3">
        <f t="shared" si="9"/>
        <v>86.69935470012824</v>
      </c>
      <c r="P52" s="3">
        <f t="shared" si="10"/>
        <v>209.81993364573702</v>
      </c>
      <c r="Q52">
        <v>4.112435937663425</v>
      </c>
    </row>
    <row r="53" spans="2:17" ht="12.75">
      <c r="B53" s="6" t="s">
        <v>122</v>
      </c>
      <c r="C53" t="s">
        <v>123</v>
      </c>
      <c r="D53">
        <v>108</v>
      </c>
      <c r="E53" t="s">
        <v>25</v>
      </c>
      <c r="F53">
        <v>929.03</v>
      </c>
      <c r="H53">
        <v>4092.1</v>
      </c>
      <c r="I53" s="3">
        <f t="shared" si="11"/>
        <v>5.306364034071905</v>
      </c>
      <c r="J53">
        <v>1225.9</v>
      </c>
      <c r="K53" s="8">
        <f t="shared" si="6"/>
        <v>0.29957723418293786</v>
      </c>
      <c r="L53" s="1">
        <f t="shared" si="7"/>
        <v>360.5080349131251</v>
      </c>
      <c r="M53">
        <v>0.715538800000104</v>
      </c>
      <c r="N53" s="1">
        <f t="shared" si="8"/>
        <v>3101.136848845746</v>
      </c>
      <c r="O53" s="3">
        <f t="shared" si="9"/>
        <v>86.83437971679332</v>
      </c>
      <c r="P53" s="3">
        <f t="shared" si="10"/>
        <v>206.0023671524373</v>
      </c>
      <c r="Q53">
        <v>4.090085364599403</v>
      </c>
    </row>
    <row r="54" spans="2:17" ht="12.75">
      <c r="B54" s="6" t="s">
        <v>124</v>
      </c>
      <c r="C54" t="s">
        <v>125</v>
      </c>
      <c r="D54">
        <v>113</v>
      </c>
      <c r="E54" t="s">
        <v>25</v>
      </c>
      <c r="F54">
        <v>953.27</v>
      </c>
      <c r="H54">
        <v>4131.1</v>
      </c>
      <c r="I54" s="3">
        <f t="shared" si="11"/>
        <v>5.473995965991804</v>
      </c>
      <c r="J54">
        <v>1249.7</v>
      </c>
      <c r="K54" s="8">
        <f t="shared" si="6"/>
        <v>0.3025102273002348</v>
      </c>
      <c r="L54" s="1">
        <f t="shared" si="7"/>
        <v>373.5410898615668</v>
      </c>
      <c r="M54">
        <v>0.851326899999549</v>
      </c>
      <c r="N54" s="1">
        <f t="shared" si="8"/>
        <v>3151.1992454189003</v>
      </c>
      <c r="O54" s="3">
        <f t="shared" si="9"/>
        <v>89.97360861785108</v>
      </c>
      <c r="P54" s="3">
        <f t="shared" si="10"/>
        <v>209.32791281587114</v>
      </c>
      <c r="Q54">
        <v>4.090606849589425</v>
      </c>
    </row>
    <row r="55" spans="2:17" ht="12.75">
      <c r="B55" s="6" t="s">
        <v>126</v>
      </c>
      <c r="C55" t="s">
        <v>127</v>
      </c>
      <c r="D55">
        <v>120.2</v>
      </c>
      <c r="E55" t="s">
        <v>25</v>
      </c>
      <c r="F55">
        <v>1020.02</v>
      </c>
      <c r="H55">
        <v>4198.7</v>
      </c>
      <c r="I55" s="3">
        <f t="shared" si="11"/>
        <v>6.894269202372769</v>
      </c>
      <c r="J55">
        <v>1287</v>
      </c>
      <c r="K55" s="8">
        <f t="shared" si="6"/>
        <v>0.3065234477338224</v>
      </c>
      <c r="L55" s="1">
        <f t="shared" si="7"/>
        <v>392.1396581196581</v>
      </c>
      <c r="M55">
        <v>1.7177884</v>
      </c>
      <c r="N55" s="1">
        <f t="shared" si="8"/>
        <v>3327.706273504273</v>
      </c>
      <c r="O55" s="3">
        <f t="shared" si="9"/>
        <v>94.45338432853941</v>
      </c>
      <c r="P55" s="3">
        <f t="shared" si="10"/>
        <v>221.05292444125692</v>
      </c>
      <c r="Q55">
        <v>4.142287794596666</v>
      </c>
    </row>
    <row r="56" spans="1:17" ht="12.75">
      <c r="A56" s="6">
        <v>1973</v>
      </c>
      <c r="B56" s="6" t="s">
        <v>128</v>
      </c>
      <c r="C56" t="s">
        <v>129</v>
      </c>
      <c r="D56">
        <v>127.2</v>
      </c>
      <c r="E56" t="s">
        <v>25</v>
      </c>
      <c r="F56">
        <v>951.01</v>
      </c>
      <c r="H56">
        <v>4305.3</v>
      </c>
      <c r="I56" s="3">
        <f t="shared" si="11"/>
        <v>7.6944242939690355</v>
      </c>
      <c r="J56">
        <v>1335.5</v>
      </c>
      <c r="K56" s="8">
        <f t="shared" si="6"/>
        <v>0.310199056976285</v>
      </c>
      <c r="L56" s="1">
        <f t="shared" si="7"/>
        <v>410.0592736802696</v>
      </c>
      <c r="M56">
        <v>3.4892982</v>
      </c>
      <c r="N56" s="1">
        <f t="shared" si="8"/>
        <v>3065.8055806813927</v>
      </c>
      <c r="O56" s="3">
        <f t="shared" si="9"/>
        <v>98.76962294536823</v>
      </c>
      <c r="P56" s="3">
        <f t="shared" si="10"/>
        <v>203.6553811176019</v>
      </c>
      <c r="Q56">
        <v>4.066416228399699</v>
      </c>
    </row>
    <row r="57" spans="2:17" ht="12.75">
      <c r="B57" s="6" t="s">
        <v>130</v>
      </c>
      <c r="C57" t="s">
        <v>131</v>
      </c>
      <c r="D57">
        <v>123.8</v>
      </c>
      <c r="E57" t="s">
        <v>25</v>
      </c>
      <c r="F57">
        <v>891.71</v>
      </c>
      <c r="H57">
        <v>4355.1</v>
      </c>
      <c r="I57" s="3">
        <f t="shared" si="11"/>
        <v>6.427017912563244</v>
      </c>
      <c r="J57">
        <v>1371.9</v>
      </c>
      <c r="K57" s="8">
        <f t="shared" si="6"/>
        <v>0.3150099882895915</v>
      </c>
      <c r="L57" s="1">
        <f t="shared" si="7"/>
        <v>393.0034113273563</v>
      </c>
      <c r="M57">
        <v>3.87927359999958</v>
      </c>
      <c r="N57" s="1">
        <f t="shared" si="8"/>
        <v>2830.7356374371316</v>
      </c>
      <c r="O57" s="3">
        <f t="shared" si="9"/>
        <v>94.66143371095315</v>
      </c>
      <c r="P57" s="3">
        <f t="shared" si="10"/>
        <v>188.04015124706885</v>
      </c>
      <c r="Q57">
        <v>3.9782751690115115</v>
      </c>
    </row>
    <row r="58" spans="2:17" ht="12.75">
      <c r="B58" s="6" t="s">
        <v>132</v>
      </c>
      <c r="C58" t="s">
        <v>133</v>
      </c>
      <c r="D58">
        <v>124</v>
      </c>
      <c r="E58" t="s">
        <v>25</v>
      </c>
      <c r="F58">
        <v>947.1</v>
      </c>
      <c r="H58">
        <v>4331.9</v>
      </c>
      <c r="I58" s="3">
        <f t="shared" si="11"/>
        <v>4.860690857156669</v>
      </c>
      <c r="J58">
        <v>1391.2</v>
      </c>
      <c r="K58" s="8">
        <f t="shared" si="6"/>
        <v>0.32115238117223394</v>
      </c>
      <c r="L58" s="1">
        <f t="shared" si="7"/>
        <v>386.1095457159286</v>
      </c>
      <c r="M58">
        <v>2.52448300000106</v>
      </c>
      <c r="N58" s="1">
        <f t="shared" si="8"/>
        <v>2949.067344738355</v>
      </c>
      <c r="O58" s="3">
        <f t="shared" si="9"/>
        <v>93.0009310695529</v>
      </c>
      <c r="P58" s="3">
        <f t="shared" si="10"/>
        <v>195.9006917525014</v>
      </c>
      <c r="Q58">
        <v>4.0499821842152155</v>
      </c>
    </row>
    <row r="59" spans="2:17" ht="12.75">
      <c r="B59" s="6" t="s">
        <v>134</v>
      </c>
      <c r="C59" t="s">
        <v>135</v>
      </c>
      <c r="D59">
        <v>127</v>
      </c>
      <c r="E59" t="s">
        <v>25</v>
      </c>
      <c r="F59">
        <v>850.86</v>
      </c>
      <c r="H59">
        <v>4373.3</v>
      </c>
      <c r="I59" s="3">
        <f t="shared" si="11"/>
        <v>4.158429990235078</v>
      </c>
      <c r="J59">
        <v>1432.3</v>
      </c>
      <c r="K59" s="8">
        <f t="shared" si="6"/>
        <v>0.3275101182173644</v>
      </c>
      <c r="L59" s="1">
        <f t="shared" si="7"/>
        <v>387.7742791314669</v>
      </c>
      <c r="M59">
        <v>2.71347260000039</v>
      </c>
      <c r="N59" s="1">
        <f t="shared" si="8"/>
        <v>2597.965536549606</v>
      </c>
      <c r="O59" s="3">
        <f t="shared" si="9"/>
        <v>93.40190990922542</v>
      </c>
      <c r="P59" s="3">
        <f t="shared" si="10"/>
        <v>172.57769534061973</v>
      </c>
      <c r="Q59">
        <v>3.8664857881136947</v>
      </c>
    </row>
    <row r="60" spans="1:17" ht="12.75">
      <c r="A60" s="6">
        <v>1974</v>
      </c>
      <c r="B60" s="6" t="s">
        <v>136</v>
      </c>
      <c r="C60" t="s">
        <v>137</v>
      </c>
      <c r="D60">
        <v>120</v>
      </c>
      <c r="E60" t="s">
        <v>25</v>
      </c>
      <c r="F60">
        <v>846.68</v>
      </c>
      <c r="H60">
        <v>4335.4</v>
      </c>
      <c r="I60" s="3">
        <f t="shared" si="11"/>
        <v>0.6991382714328722</v>
      </c>
      <c r="J60">
        <v>1447</v>
      </c>
      <c r="K60" s="8">
        <f t="shared" si="6"/>
        <v>0.3337638972182498</v>
      </c>
      <c r="L60" s="1">
        <f t="shared" si="7"/>
        <v>359.5355908776779</v>
      </c>
      <c r="M60">
        <v>1.04989260000002</v>
      </c>
      <c r="N60" s="1">
        <f t="shared" si="8"/>
        <v>2536.763284035936</v>
      </c>
      <c r="O60" s="3">
        <f t="shared" si="9"/>
        <v>86.60015033367375</v>
      </c>
      <c r="P60" s="3">
        <f t="shared" si="10"/>
        <v>168.5121511523425</v>
      </c>
      <c r="Q60">
        <v>3.827857021565631</v>
      </c>
    </row>
    <row r="61" spans="2:17" ht="12.75">
      <c r="B61" s="6" t="s">
        <v>138</v>
      </c>
      <c r="C61" t="s">
        <v>139</v>
      </c>
      <c r="D61">
        <v>118.3</v>
      </c>
      <c r="E61" t="s">
        <v>25</v>
      </c>
      <c r="F61">
        <v>802.41</v>
      </c>
      <c r="H61">
        <v>4347.9</v>
      </c>
      <c r="I61" s="3">
        <f t="shared" si="11"/>
        <v>-0.1653234139285189</v>
      </c>
      <c r="J61">
        <v>1485.3</v>
      </c>
      <c r="K61" s="8">
        <f t="shared" si="6"/>
        <v>0.34161319257572625</v>
      </c>
      <c r="L61" s="1">
        <f t="shared" si="7"/>
        <v>346.2981013936578</v>
      </c>
      <c r="M61">
        <v>0.567104400000062</v>
      </c>
      <c r="N61" s="1">
        <f t="shared" si="8"/>
        <v>2348.8846960210053</v>
      </c>
      <c r="O61" s="3">
        <f t="shared" si="9"/>
        <v>83.4116799612188</v>
      </c>
      <c r="P61" s="3">
        <f t="shared" si="10"/>
        <v>156.03174936590125</v>
      </c>
      <c r="Q61">
        <v>3.711678710856383</v>
      </c>
    </row>
    <row r="62" spans="2:17" ht="12.75">
      <c r="B62" s="6" t="s">
        <v>140</v>
      </c>
      <c r="C62" t="s">
        <v>141</v>
      </c>
      <c r="D62">
        <v>114.5</v>
      </c>
      <c r="E62" t="s">
        <v>25</v>
      </c>
      <c r="F62">
        <v>607.87</v>
      </c>
      <c r="H62">
        <v>4305.8</v>
      </c>
      <c r="I62" s="3">
        <f t="shared" si="11"/>
        <v>-0.6025069830790102</v>
      </c>
      <c r="J62">
        <v>1514.2</v>
      </c>
      <c r="K62" s="8">
        <f t="shared" si="6"/>
        <v>0.351665195782433</v>
      </c>
      <c r="L62" s="1">
        <f t="shared" si="7"/>
        <v>325.5937788931449</v>
      </c>
      <c r="M62">
        <v>-1.17220900000029</v>
      </c>
      <c r="N62" s="1">
        <f t="shared" si="8"/>
        <v>1728.547514198917</v>
      </c>
      <c r="O62" s="3">
        <f t="shared" si="9"/>
        <v>78.4246981808495</v>
      </c>
      <c r="P62" s="3">
        <f t="shared" si="10"/>
        <v>114.82398133864172</v>
      </c>
      <c r="Q62">
        <v>3.531389917861169</v>
      </c>
    </row>
    <row r="63" spans="2:17" ht="12.75">
      <c r="B63" s="6" t="s">
        <v>142</v>
      </c>
      <c r="C63" t="s">
        <v>143</v>
      </c>
      <c r="D63">
        <v>110.4</v>
      </c>
      <c r="E63" t="s">
        <v>25</v>
      </c>
      <c r="F63">
        <v>616.24</v>
      </c>
      <c r="H63">
        <v>4288.9</v>
      </c>
      <c r="I63" s="3">
        <f t="shared" si="11"/>
        <v>-1.9298927583289611</v>
      </c>
      <c r="J63">
        <v>1553.4</v>
      </c>
      <c r="K63" s="8">
        <f t="shared" si="6"/>
        <v>0.3621907715264987</v>
      </c>
      <c r="L63" s="1">
        <f t="shared" si="7"/>
        <v>304.8117419853225</v>
      </c>
      <c r="M63">
        <v>-2.329066</v>
      </c>
      <c r="N63" s="1">
        <f t="shared" si="8"/>
        <v>1701.4238032702456</v>
      </c>
      <c r="O63" s="3">
        <f t="shared" si="9"/>
        <v>73.41899758785958</v>
      </c>
      <c r="P63" s="3">
        <f t="shared" si="10"/>
        <v>113.0222070443714</v>
      </c>
      <c r="Q63">
        <v>3.566308894325626</v>
      </c>
    </row>
    <row r="64" spans="1:17" ht="12.75">
      <c r="A64" s="6">
        <v>1975</v>
      </c>
      <c r="B64" s="6" t="s">
        <v>144</v>
      </c>
      <c r="C64" t="s">
        <v>145</v>
      </c>
      <c r="D64">
        <v>112.4</v>
      </c>
      <c r="E64" t="s">
        <v>25</v>
      </c>
      <c r="F64">
        <v>768.15</v>
      </c>
      <c r="H64">
        <v>4237.6</v>
      </c>
      <c r="I64" s="3">
        <f t="shared" si="11"/>
        <v>-2.2558472113299644</v>
      </c>
      <c r="J64">
        <v>1570</v>
      </c>
      <c r="K64" s="8">
        <f t="shared" si="6"/>
        <v>0.3704927317349443</v>
      </c>
      <c r="L64" s="1">
        <f t="shared" si="7"/>
        <v>303.379770700637</v>
      </c>
      <c r="M64">
        <v>-4.24192700000276</v>
      </c>
      <c r="N64" s="1">
        <f t="shared" si="8"/>
        <v>2073.320025477707</v>
      </c>
      <c r="O64" s="3">
        <f t="shared" si="9"/>
        <v>73.07408339390024</v>
      </c>
      <c r="P64" s="3">
        <f t="shared" si="10"/>
        <v>137.72653511628508</v>
      </c>
      <c r="Q64">
        <v>3.7263707165109032</v>
      </c>
    </row>
    <row r="65" spans="2:17" ht="12.75">
      <c r="B65" s="6" t="s">
        <v>146</v>
      </c>
      <c r="C65" t="s">
        <v>147</v>
      </c>
      <c r="D65">
        <v>125.3</v>
      </c>
      <c r="E65" t="s">
        <v>25</v>
      </c>
      <c r="F65">
        <v>878.99</v>
      </c>
      <c r="H65">
        <v>4268.6</v>
      </c>
      <c r="I65" s="3">
        <f t="shared" si="11"/>
        <v>-1.8238689942270696</v>
      </c>
      <c r="J65">
        <v>1605.6</v>
      </c>
      <c r="K65" s="8">
        <f t="shared" si="6"/>
        <v>0.37614206062877753</v>
      </c>
      <c r="L65" s="1">
        <f t="shared" si="7"/>
        <v>333.11882162431493</v>
      </c>
      <c r="M65">
        <v>-4.2736040000018</v>
      </c>
      <c r="N65" s="1">
        <f t="shared" si="8"/>
        <v>2336.8564486796217</v>
      </c>
      <c r="O65" s="3">
        <f t="shared" si="9"/>
        <v>80.23723037048845</v>
      </c>
      <c r="P65" s="3">
        <f t="shared" si="10"/>
        <v>155.23273676317064</v>
      </c>
      <c r="Q65">
        <v>3.8231243341957084</v>
      </c>
    </row>
    <row r="66" spans="2:17" ht="12.75">
      <c r="B66" s="6" t="s">
        <v>148</v>
      </c>
      <c r="C66" t="s">
        <v>149</v>
      </c>
      <c r="D66">
        <v>147.3</v>
      </c>
      <c r="E66" t="s">
        <v>25</v>
      </c>
      <c r="F66">
        <v>793.88</v>
      </c>
      <c r="H66">
        <v>4340.9</v>
      </c>
      <c r="I66" s="3">
        <f t="shared" si="11"/>
        <v>0.8151795252914553</v>
      </c>
      <c r="J66">
        <v>1663.1</v>
      </c>
      <c r="K66" s="8">
        <f t="shared" si="6"/>
        <v>0.3831233154414983</v>
      </c>
      <c r="L66" s="1">
        <f t="shared" si="7"/>
        <v>384.471511033612</v>
      </c>
      <c r="M66">
        <v>-3.45073799999955</v>
      </c>
      <c r="N66" s="1">
        <f t="shared" si="8"/>
        <v>2072.12656605135</v>
      </c>
      <c r="O66" s="3">
        <f t="shared" si="9"/>
        <v>92.60638306557335</v>
      </c>
      <c r="P66" s="3">
        <f t="shared" si="10"/>
        <v>137.64725597482396</v>
      </c>
      <c r="Q66">
        <v>3.685879133071972</v>
      </c>
    </row>
    <row r="67" spans="2:17" ht="12.75">
      <c r="B67" s="6" t="s">
        <v>150</v>
      </c>
      <c r="C67" t="s">
        <v>151</v>
      </c>
      <c r="D67">
        <v>154.3</v>
      </c>
      <c r="E67" t="s">
        <v>25</v>
      </c>
      <c r="F67">
        <v>852.41</v>
      </c>
      <c r="H67">
        <v>4397.8</v>
      </c>
      <c r="I67" s="3">
        <f t="shared" si="11"/>
        <v>2.5391125929725717</v>
      </c>
      <c r="J67">
        <v>1714.6</v>
      </c>
      <c r="K67" s="8">
        <f t="shared" si="6"/>
        <v>0.3898767565600982</v>
      </c>
      <c r="L67" s="1">
        <f t="shared" si="7"/>
        <v>395.7660912166104</v>
      </c>
      <c r="M67">
        <v>-2.935145</v>
      </c>
      <c r="N67" s="1">
        <f t="shared" si="8"/>
        <v>2186.3575749445936</v>
      </c>
      <c r="O67" s="3">
        <f t="shared" si="9"/>
        <v>95.3268712915531</v>
      </c>
      <c r="P67" s="3">
        <f t="shared" si="10"/>
        <v>145.23539522220284</v>
      </c>
      <c r="Q67">
        <v>3.698640385583771</v>
      </c>
    </row>
    <row r="68" spans="1:17" ht="12.75">
      <c r="A68" s="6">
        <v>1976</v>
      </c>
      <c r="B68" s="6" t="s">
        <v>152</v>
      </c>
      <c r="C68" t="s">
        <v>153</v>
      </c>
      <c r="D68">
        <v>167.1</v>
      </c>
      <c r="E68" t="s">
        <v>25</v>
      </c>
      <c r="F68">
        <v>999.45</v>
      </c>
      <c r="H68">
        <v>4496.8</v>
      </c>
      <c r="I68" s="3">
        <f t="shared" si="11"/>
        <v>6.116669813101751</v>
      </c>
      <c r="J68">
        <v>1772.6</v>
      </c>
      <c r="K68" s="8">
        <f aca="true" t="shared" si="12" ref="K68:K99">+J68/H68</f>
        <v>0.3941914250133428</v>
      </c>
      <c r="L68" s="1">
        <f aca="true" t="shared" si="13" ref="L68:L99">+D68/K68</f>
        <v>423.9057204106962</v>
      </c>
      <c r="M68">
        <v>-1.50486799999999</v>
      </c>
      <c r="N68" s="1">
        <f aca="true" t="shared" si="14" ref="N68:N99">+F68/K68</f>
        <v>2535.443281056076</v>
      </c>
      <c r="O68" s="3">
        <f aca="true" t="shared" si="15" ref="O68:O99">100*L68/L$84</f>
        <v>102.1047708385572</v>
      </c>
      <c r="P68" s="3">
        <f aca="true" t="shared" si="16" ref="P68:P99">100*N68/N$84</f>
        <v>168.4244659737279</v>
      </c>
      <c r="Q68">
        <v>3.7513327721661054</v>
      </c>
    </row>
    <row r="69" spans="2:17" ht="12.75">
      <c r="B69" s="6" t="s">
        <v>154</v>
      </c>
      <c r="C69" t="s">
        <v>155</v>
      </c>
      <c r="D69">
        <v>161.8</v>
      </c>
      <c r="E69" t="s">
        <v>25</v>
      </c>
      <c r="F69">
        <v>1002.78</v>
      </c>
      <c r="H69">
        <v>4530.3</v>
      </c>
      <c r="I69" s="3">
        <f t="shared" si="11"/>
        <v>6.130815724125</v>
      </c>
      <c r="J69">
        <v>1804.9</v>
      </c>
      <c r="K69" s="8">
        <f t="shared" si="12"/>
        <v>0.39840628655938903</v>
      </c>
      <c r="L69" s="1">
        <f t="shared" si="13"/>
        <v>406.1180896448557</v>
      </c>
      <c r="M69">
        <v>-1.50706200000059</v>
      </c>
      <c r="N69" s="1">
        <f t="shared" si="14"/>
        <v>2516.978355587567</v>
      </c>
      <c r="O69" s="3">
        <f t="shared" si="15"/>
        <v>97.82032296333766</v>
      </c>
      <c r="P69" s="3">
        <f t="shared" si="16"/>
        <v>167.19787761558368</v>
      </c>
      <c r="Q69">
        <v>3.7984588923288616</v>
      </c>
    </row>
    <row r="70" spans="2:17" ht="12.75">
      <c r="B70" s="6" t="s">
        <v>156</v>
      </c>
      <c r="C70" t="s">
        <v>157</v>
      </c>
      <c r="D70">
        <v>162.4</v>
      </c>
      <c r="E70" t="s">
        <v>25</v>
      </c>
      <c r="F70">
        <v>990.19</v>
      </c>
      <c r="H70">
        <v>4552</v>
      </c>
      <c r="I70" s="3">
        <f t="shared" si="11"/>
        <v>4.863046833605949</v>
      </c>
      <c r="J70">
        <v>1838.3</v>
      </c>
      <c r="K70" s="8">
        <f t="shared" si="12"/>
        <v>0.4038444639718805</v>
      </c>
      <c r="L70" s="1">
        <f t="shared" si="13"/>
        <v>402.1350160474351</v>
      </c>
      <c r="M70">
        <v>-1.78377800000089</v>
      </c>
      <c r="N70" s="1">
        <f t="shared" si="14"/>
        <v>2451.9093075123756</v>
      </c>
      <c r="O70" s="3">
        <f t="shared" si="15"/>
        <v>96.86093318085558</v>
      </c>
      <c r="P70" s="3">
        <f t="shared" si="16"/>
        <v>162.87546987119975</v>
      </c>
      <c r="Q70">
        <v>3.7705732484076435</v>
      </c>
    </row>
    <row r="71" spans="2:17" ht="12.75">
      <c r="B71" s="6" t="s">
        <v>158</v>
      </c>
      <c r="C71" t="s">
        <v>159</v>
      </c>
      <c r="D71">
        <v>162.1</v>
      </c>
      <c r="E71" t="s">
        <v>25</v>
      </c>
      <c r="F71">
        <v>1004.65</v>
      </c>
      <c r="H71">
        <v>4584.6</v>
      </c>
      <c r="I71" s="3">
        <f t="shared" si="11"/>
        <v>4.247578334621863</v>
      </c>
      <c r="J71">
        <v>1885.3</v>
      </c>
      <c r="K71" s="8">
        <f t="shared" si="12"/>
        <v>0.41122453431051775</v>
      </c>
      <c r="L71" s="1">
        <f t="shared" si="13"/>
        <v>394.1885429374636</v>
      </c>
      <c r="M71">
        <v>-1.81278700000075</v>
      </c>
      <c r="N71" s="1">
        <f t="shared" si="14"/>
        <v>2443.0692144486293</v>
      </c>
      <c r="O71" s="3">
        <f t="shared" si="15"/>
        <v>94.94689244773616</v>
      </c>
      <c r="P71" s="3">
        <f t="shared" si="16"/>
        <v>162.28824003074388</v>
      </c>
      <c r="Q71">
        <v>3.7851030421982332</v>
      </c>
    </row>
    <row r="72" spans="1:17" ht="12.75">
      <c r="A72" s="6">
        <v>1977</v>
      </c>
      <c r="B72" s="6" t="s">
        <v>160</v>
      </c>
      <c r="C72" t="s">
        <v>161</v>
      </c>
      <c r="D72">
        <v>170.7</v>
      </c>
      <c r="E72" t="s">
        <v>25</v>
      </c>
      <c r="F72">
        <v>919.13</v>
      </c>
      <c r="H72">
        <v>4640</v>
      </c>
      <c r="I72" s="3">
        <f aca="true" t="shared" si="17" ref="I72:I103">100*H72/H68-100</f>
        <v>3.184486746130574</v>
      </c>
      <c r="J72">
        <v>1939.3</v>
      </c>
      <c r="K72" s="8">
        <f t="shared" si="12"/>
        <v>0.4179525862068965</v>
      </c>
      <c r="L72" s="1">
        <f t="shared" si="13"/>
        <v>408.41953282112104</v>
      </c>
      <c r="M72">
        <v>-1.366294</v>
      </c>
      <c r="N72" s="1">
        <f t="shared" si="14"/>
        <v>2199.125045119373</v>
      </c>
      <c r="O72" s="3">
        <f t="shared" si="15"/>
        <v>98.37466398021017</v>
      </c>
      <c r="P72" s="3">
        <f t="shared" si="16"/>
        <v>146.08351293088495</v>
      </c>
      <c r="Q72">
        <v>3.7651185137732224</v>
      </c>
    </row>
    <row r="73" spans="2:17" ht="12.75">
      <c r="B73" s="6" t="s">
        <v>162</v>
      </c>
      <c r="C73" t="s">
        <v>163</v>
      </c>
      <c r="D73">
        <v>191.9</v>
      </c>
      <c r="E73" t="s">
        <v>25</v>
      </c>
      <c r="F73">
        <v>916.3</v>
      </c>
      <c r="H73">
        <v>4731.1</v>
      </c>
      <c r="I73" s="3">
        <f t="shared" si="17"/>
        <v>4.432377546740838</v>
      </c>
      <c r="J73">
        <v>2006</v>
      </c>
      <c r="K73" s="8">
        <f t="shared" si="12"/>
        <v>0.4240028745957599</v>
      </c>
      <c r="L73" s="1">
        <f t="shared" si="13"/>
        <v>452.59127118644074</v>
      </c>
      <c r="M73">
        <v>-0.205182500000092</v>
      </c>
      <c r="N73" s="1">
        <f t="shared" si="14"/>
        <v>2161.0702542372883</v>
      </c>
      <c r="O73" s="3">
        <f t="shared" si="15"/>
        <v>109.01416471391593</v>
      </c>
      <c r="P73" s="3">
        <f t="shared" si="16"/>
        <v>143.55560868631144</v>
      </c>
      <c r="Q73">
        <v>3.769868044317192</v>
      </c>
    </row>
    <row r="74" spans="2:17" ht="12.75">
      <c r="B74" s="6" t="s">
        <v>164</v>
      </c>
      <c r="C74" t="s">
        <v>165</v>
      </c>
      <c r="D74">
        <v>207.1</v>
      </c>
      <c r="E74" t="s">
        <v>25</v>
      </c>
      <c r="F74">
        <v>847.11</v>
      </c>
      <c r="H74">
        <v>4815.8</v>
      </c>
      <c r="I74" s="3">
        <f t="shared" si="17"/>
        <v>5.795254833040417</v>
      </c>
      <c r="J74">
        <v>2066.8</v>
      </c>
      <c r="K74" s="8">
        <f t="shared" si="12"/>
        <v>0.4291706466215375</v>
      </c>
      <c r="L74" s="1">
        <f t="shared" si="13"/>
        <v>482.5586317011805</v>
      </c>
      <c r="M74">
        <v>0.78764880000017</v>
      </c>
      <c r="N74" s="1">
        <f t="shared" si="14"/>
        <v>1973.8302390168374</v>
      </c>
      <c r="O74" s="3">
        <f t="shared" si="15"/>
        <v>116.2323038676633</v>
      </c>
      <c r="P74" s="3">
        <f t="shared" si="16"/>
        <v>131.11762602346062</v>
      </c>
      <c r="Q74">
        <v>3.743718228031953</v>
      </c>
    </row>
    <row r="75" spans="2:17" ht="12.75">
      <c r="B75" s="6" t="s">
        <v>166</v>
      </c>
      <c r="C75" t="s">
        <v>167</v>
      </c>
      <c r="D75">
        <v>200.1</v>
      </c>
      <c r="E75" t="s">
        <v>25</v>
      </c>
      <c r="F75">
        <v>831.17</v>
      </c>
      <c r="H75">
        <v>4815.3</v>
      </c>
      <c r="I75" s="3">
        <f t="shared" si="17"/>
        <v>5.032063865986117</v>
      </c>
      <c r="J75">
        <v>2111.6</v>
      </c>
      <c r="K75" s="8">
        <f t="shared" si="12"/>
        <v>0.43851888771208436</v>
      </c>
      <c r="L75" s="1">
        <f t="shared" si="13"/>
        <v>456.3087374502747</v>
      </c>
      <c r="M75">
        <v>0.012889299999998</v>
      </c>
      <c r="N75" s="1">
        <f t="shared" si="14"/>
        <v>1895.4029650501989</v>
      </c>
      <c r="O75" s="3">
        <f t="shared" si="15"/>
        <v>109.90957853518047</v>
      </c>
      <c r="P75" s="3">
        <f t="shared" si="16"/>
        <v>125.90785784039778</v>
      </c>
      <c r="Q75">
        <v>3.696140822045773</v>
      </c>
    </row>
    <row r="76" spans="1:17" ht="12.75">
      <c r="A76" s="6">
        <v>1978</v>
      </c>
      <c r="B76" s="6" t="s">
        <v>168</v>
      </c>
      <c r="C76" t="s">
        <v>169</v>
      </c>
      <c r="D76">
        <v>191.7</v>
      </c>
      <c r="E76" t="s">
        <v>25</v>
      </c>
      <c r="F76">
        <v>757.36</v>
      </c>
      <c r="H76">
        <v>4830.8</v>
      </c>
      <c r="I76" s="3">
        <f t="shared" si="17"/>
        <v>4.112068965517238</v>
      </c>
      <c r="J76">
        <v>2150</v>
      </c>
      <c r="K76" s="8">
        <f t="shared" si="12"/>
        <v>0.4450608594849714</v>
      </c>
      <c r="L76" s="1">
        <f t="shared" si="13"/>
        <v>430.72760930232556</v>
      </c>
      <c r="M76">
        <v>-0.412300899999991</v>
      </c>
      <c r="N76" s="1">
        <f t="shared" si="14"/>
        <v>1701.699854883721</v>
      </c>
      <c r="O76" s="3">
        <f t="shared" si="15"/>
        <v>103.74793668517772</v>
      </c>
      <c r="P76" s="3">
        <f t="shared" si="16"/>
        <v>113.04054460527372</v>
      </c>
      <c r="Q76">
        <v>3.700776832124293</v>
      </c>
    </row>
    <row r="77" spans="2:17" ht="12.75">
      <c r="B77" s="6" t="s">
        <v>170</v>
      </c>
      <c r="C77" t="s">
        <v>171</v>
      </c>
      <c r="D77">
        <v>218.7</v>
      </c>
      <c r="E77" t="s">
        <v>25</v>
      </c>
      <c r="F77">
        <v>818.95</v>
      </c>
      <c r="H77">
        <v>5021.2</v>
      </c>
      <c r="I77" s="3">
        <f t="shared" si="17"/>
        <v>6.131766396821021</v>
      </c>
      <c r="J77">
        <v>2275.6</v>
      </c>
      <c r="K77" s="8">
        <f t="shared" si="12"/>
        <v>0.4531984386202501</v>
      </c>
      <c r="L77" s="1">
        <f t="shared" si="13"/>
        <v>482.57006503779223</v>
      </c>
      <c r="M77">
        <v>2.7388325</v>
      </c>
      <c r="N77" s="1">
        <f t="shared" si="14"/>
        <v>1807.045060643347</v>
      </c>
      <c r="O77" s="3">
        <f t="shared" si="15"/>
        <v>116.235057777692</v>
      </c>
      <c r="P77" s="3">
        <f t="shared" si="16"/>
        <v>120.03841758295958</v>
      </c>
      <c r="Q77">
        <v>3.7190463049837184</v>
      </c>
    </row>
    <row r="78" spans="2:17" ht="12.75">
      <c r="B78" s="6" t="s">
        <v>172</v>
      </c>
      <c r="C78" t="s">
        <v>173</v>
      </c>
      <c r="D78">
        <v>222.8</v>
      </c>
      <c r="E78" t="s">
        <v>25</v>
      </c>
      <c r="F78">
        <v>865.82</v>
      </c>
      <c r="H78">
        <v>5070.7</v>
      </c>
      <c r="I78" s="3">
        <f t="shared" si="17"/>
        <v>5.292993895095307</v>
      </c>
      <c r="J78">
        <v>2336.2</v>
      </c>
      <c r="K78" s="8">
        <f t="shared" si="12"/>
        <v>0.4607253436409174</v>
      </c>
      <c r="L78" s="1">
        <f t="shared" si="13"/>
        <v>483.5852923551067</v>
      </c>
      <c r="M78">
        <v>2.95689889999994</v>
      </c>
      <c r="N78" s="1">
        <f t="shared" si="14"/>
        <v>1879.2541195103163</v>
      </c>
      <c r="O78" s="3">
        <f t="shared" si="15"/>
        <v>116.47959222861427</v>
      </c>
      <c r="P78" s="3">
        <f t="shared" si="16"/>
        <v>124.83512207601734</v>
      </c>
      <c r="Q78">
        <v>3.746820251808197</v>
      </c>
    </row>
    <row r="79" spans="2:17" ht="12.75">
      <c r="B79" s="6" t="s">
        <v>174</v>
      </c>
      <c r="C79" t="s">
        <v>175</v>
      </c>
      <c r="D79">
        <v>233.3</v>
      </c>
      <c r="E79" t="s">
        <v>25</v>
      </c>
      <c r="F79">
        <v>805.01</v>
      </c>
      <c r="H79">
        <v>5137.4</v>
      </c>
      <c r="I79" s="3">
        <f t="shared" si="17"/>
        <v>6.68909517579381</v>
      </c>
      <c r="J79">
        <v>2417</v>
      </c>
      <c r="K79" s="8">
        <f t="shared" si="12"/>
        <v>0.4704714446996536</v>
      </c>
      <c r="L79" s="1">
        <f t="shared" si="13"/>
        <v>495.88556888705006</v>
      </c>
      <c r="M79">
        <v>3.5065831</v>
      </c>
      <c r="N79" s="1">
        <f t="shared" si="14"/>
        <v>1711.0709035995033</v>
      </c>
      <c r="O79" s="3">
        <f t="shared" si="15"/>
        <v>119.44231921264311</v>
      </c>
      <c r="P79" s="3">
        <f t="shared" si="16"/>
        <v>113.66304477609673</v>
      </c>
      <c r="Q79">
        <v>3.722032575323932</v>
      </c>
    </row>
    <row r="80" spans="1:17" ht="12.75">
      <c r="A80" s="6">
        <v>1979</v>
      </c>
      <c r="B80" s="6" t="s">
        <v>176</v>
      </c>
      <c r="C80" t="s">
        <v>177</v>
      </c>
      <c r="D80">
        <v>223.8</v>
      </c>
      <c r="E80" t="s">
        <v>25</v>
      </c>
      <c r="F80">
        <v>862.18</v>
      </c>
      <c r="H80">
        <v>5147.4</v>
      </c>
      <c r="I80" s="3">
        <f t="shared" si="17"/>
        <v>6.553779912229842</v>
      </c>
      <c r="J80">
        <v>2464.4</v>
      </c>
      <c r="K80" s="8">
        <f t="shared" si="12"/>
        <v>0.47876597894082457</v>
      </c>
      <c r="L80" s="1">
        <f t="shared" si="13"/>
        <v>467.45176107774705</v>
      </c>
      <c r="M80">
        <v>2.9180396</v>
      </c>
      <c r="N80" s="1">
        <f t="shared" si="14"/>
        <v>1800.8380668722607</v>
      </c>
      <c r="O80" s="3">
        <f t="shared" si="15"/>
        <v>112.59356183417769</v>
      </c>
      <c r="P80" s="3">
        <f t="shared" si="16"/>
        <v>119.62609930354535</v>
      </c>
      <c r="Q80">
        <v>3.769046536304381</v>
      </c>
    </row>
    <row r="81" spans="2:17" ht="12.75">
      <c r="B81" s="6" t="s">
        <v>178</v>
      </c>
      <c r="C81" t="s">
        <v>179</v>
      </c>
      <c r="D81">
        <v>224.8</v>
      </c>
      <c r="E81" t="s">
        <v>25</v>
      </c>
      <c r="F81">
        <v>841.98</v>
      </c>
      <c r="H81">
        <v>5152.3</v>
      </c>
      <c r="I81" s="3">
        <f t="shared" si="17"/>
        <v>2.6109296582490344</v>
      </c>
      <c r="J81">
        <v>2527.6</v>
      </c>
      <c r="K81" s="8">
        <f t="shared" si="12"/>
        <v>0.49057702385342467</v>
      </c>
      <c r="L81" s="1">
        <f t="shared" si="13"/>
        <v>458.23589175502457</v>
      </c>
      <c r="M81">
        <v>2.2659707</v>
      </c>
      <c r="N81" s="1">
        <f t="shared" si="14"/>
        <v>1716.3054098749803</v>
      </c>
      <c r="O81" s="3">
        <f t="shared" si="15"/>
        <v>110.37376582773784</v>
      </c>
      <c r="P81" s="3">
        <f t="shared" si="16"/>
        <v>114.01076264092553</v>
      </c>
      <c r="Q81">
        <v>3.819521242395766</v>
      </c>
    </row>
    <row r="82" spans="2:17" ht="12.75">
      <c r="B82" s="6" t="s">
        <v>180</v>
      </c>
      <c r="C82" t="s">
        <v>181</v>
      </c>
      <c r="D82">
        <v>223.7</v>
      </c>
      <c r="E82" t="s">
        <v>25</v>
      </c>
      <c r="F82">
        <v>878.58</v>
      </c>
      <c r="H82">
        <v>5189.4</v>
      </c>
      <c r="I82" s="3">
        <f t="shared" si="17"/>
        <v>2.3408996785453553</v>
      </c>
      <c r="J82">
        <v>2600.7</v>
      </c>
      <c r="K82" s="8">
        <f t="shared" si="12"/>
        <v>0.5011562030292519</v>
      </c>
      <c r="L82" s="1">
        <f t="shared" si="13"/>
        <v>446.36781635713464</v>
      </c>
      <c r="M82">
        <v>2.2131311</v>
      </c>
      <c r="N82" s="1">
        <f t="shared" si="14"/>
        <v>1753.1061068173956</v>
      </c>
      <c r="O82" s="3">
        <f t="shared" si="15"/>
        <v>107.51514170343435</v>
      </c>
      <c r="P82" s="3">
        <f t="shared" si="16"/>
        <v>116.45535991363816</v>
      </c>
      <c r="Q82">
        <v>3.8363514484079486</v>
      </c>
    </row>
    <row r="83" spans="2:17" ht="12.75">
      <c r="B83" s="6" t="s">
        <v>182</v>
      </c>
      <c r="C83" t="s">
        <v>183</v>
      </c>
      <c r="D83">
        <v>220.7</v>
      </c>
      <c r="E83" t="s">
        <v>25</v>
      </c>
      <c r="F83">
        <v>838.74</v>
      </c>
      <c r="H83">
        <v>5204.7</v>
      </c>
      <c r="I83" s="3">
        <f t="shared" si="17"/>
        <v>1.310001167905952</v>
      </c>
      <c r="J83">
        <v>2660.5</v>
      </c>
      <c r="K83" s="8">
        <f t="shared" si="12"/>
        <v>0.5111725940015756</v>
      </c>
      <c r="L83" s="1">
        <f t="shared" si="13"/>
        <v>431.75241120090203</v>
      </c>
      <c r="M83">
        <v>1.69317740000042</v>
      </c>
      <c r="N83" s="1">
        <f t="shared" si="14"/>
        <v>1640.815665476414</v>
      </c>
      <c r="O83" s="3">
        <f t="shared" si="15"/>
        <v>103.99477733386652</v>
      </c>
      <c r="P83" s="3">
        <f t="shared" si="16"/>
        <v>108.99612871800618</v>
      </c>
      <c r="Q83">
        <v>3.8192617636161543</v>
      </c>
    </row>
    <row r="84" spans="1:17" ht="12.75">
      <c r="A84" s="6">
        <v>1980</v>
      </c>
      <c r="B84" s="6" t="s">
        <v>184</v>
      </c>
      <c r="C84" t="s">
        <v>185</v>
      </c>
      <c r="D84">
        <v>216.7</v>
      </c>
      <c r="E84" t="s">
        <v>25</v>
      </c>
      <c r="F84">
        <v>785.75</v>
      </c>
      <c r="H84">
        <v>5221.3</v>
      </c>
      <c r="I84" s="3">
        <f t="shared" si="17"/>
        <v>1.43567626374481</v>
      </c>
      <c r="J84">
        <v>2725.3</v>
      </c>
      <c r="K84" s="8">
        <f t="shared" si="12"/>
        <v>0.5219581330320036</v>
      </c>
      <c r="L84" s="1">
        <f t="shared" si="13"/>
        <v>415.1673980846145</v>
      </c>
      <c r="M84">
        <v>1.26146530000006</v>
      </c>
      <c r="N84" s="1">
        <f t="shared" si="14"/>
        <v>1505.3889388324221</v>
      </c>
      <c r="O84" s="3">
        <f t="shared" si="15"/>
        <v>100</v>
      </c>
      <c r="P84" s="3">
        <f t="shared" si="16"/>
        <v>100</v>
      </c>
      <c r="Q84">
        <v>3.7791131855309223</v>
      </c>
    </row>
    <row r="85" spans="2:17" ht="12.75">
      <c r="B85" s="6" t="s">
        <v>186</v>
      </c>
      <c r="C85" t="s">
        <v>187</v>
      </c>
      <c r="D85">
        <v>185.8</v>
      </c>
      <c r="E85" t="s">
        <v>25</v>
      </c>
      <c r="F85">
        <v>867.92</v>
      </c>
      <c r="H85">
        <v>5115.9</v>
      </c>
      <c r="I85" s="3">
        <f t="shared" si="17"/>
        <v>-0.7064806008966968</v>
      </c>
      <c r="J85">
        <v>2729.3</v>
      </c>
      <c r="K85" s="8">
        <f t="shared" si="12"/>
        <v>0.5334936179362381</v>
      </c>
      <c r="L85" s="1">
        <f t="shared" si="13"/>
        <v>348.270333052431</v>
      </c>
      <c r="M85">
        <v>-1.52179500000057</v>
      </c>
      <c r="N85" s="1">
        <f t="shared" si="14"/>
        <v>1626.8610735353384</v>
      </c>
      <c r="O85" s="3">
        <f t="shared" si="15"/>
        <v>83.88672488716243</v>
      </c>
      <c r="P85" s="3">
        <f t="shared" si="16"/>
        <v>108.0691528660447</v>
      </c>
      <c r="Q85">
        <v>3.8973117322414095</v>
      </c>
    </row>
    <row r="86" spans="2:17" ht="12.75">
      <c r="B86" s="6" t="s">
        <v>188</v>
      </c>
      <c r="C86" t="s">
        <v>189</v>
      </c>
      <c r="D86">
        <v>192.3</v>
      </c>
      <c r="E86" t="s">
        <v>25</v>
      </c>
      <c r="F86">
        <v>932.42</v>
      </c>
      <c r="H86">
        <v>5107.4</v>
      </c>
      <c r="I86" s="3">
        <f t="shared" si="17"/>
        <v>-1.580144139977648</v>
      </c>
      <c r="J86">
        <v>2786.6</v>
      </c>
      <c r="K86" s="8">
        <f t="shared" si="12"/>
        <v>0.5456005012335043</v>
      </c>
      <c r="L86" s="1">
        <f t="shared" si="13"/>
        <v>352.4556879351181</v>
      </c>
      <c r="M86">
        <v>-2.43344100000104</v>
      </c>
      <c r="N86" s="1">
        <f t="shared" si="14"/>
        <v>1708.9793684059425</v>
      </c>
      <c r="O86" s="3">
        <f t="shared" si="15"/>
        <v>84.89483749475067</v>
      </c>
      <c r="P86" s="3">
        <f t="shared" si="16"/>
        <v>113.5241082435098</v>
      </c>
      <c r="Q86">
        <v>3.9393748923712755</v>
      </c>
    </row>
    <row r="87" spans="2:17" ht="12.75">
      <c r="B87" s="6" t="s">
        <v>190</v>
      </c>
      <c r="C87" t="s">
        <v>191</v>
      </c>
      <c r="D87">
        <v>209.7</v>
      </c>
      <c r="E87" t="s">
        <v>25</v>
      </c>
      <c r="F87">
        <v>963.99</v>
      </c>
      <c r="H87">
        <v>5202.1</v>
      </c>
      <c r="I87" s="3">
        <f t="shared" si="17"/>
        <v>-0.04995484850229559</v>
      </c>
      <c r="J87">
        <v>2916.9</v>
      </c>
      <c r="K87" s="8">
        <f t="shared" si="12"/>
        <v>0.5607158647469291</v>
      </c>
      <c r="L87" s="1">
        <f t="shared" si="13"/>
        <v>373.98620796050596</v>
      </c>
      <c r="M87">
        <v>-1.339876</v>
      </c>
      <c r="N87" s="1">
        <f t="shared" si="14"/>
        <v>1719.212992903425</v>
      </c>
      <c r="O87" s="3">
        <f t="shared" si="15"/>
        <v>90.08082274424751</v>
      </c>
      <c r="P87" s="3">
        <f t="shared" si="16"/>
        <v>114.2039076118657</v>
      </c>
      <c r="Q87">
        <v>3.8906274397008676</v>
      </c>
    </row>
    <row r="88" spans="1:17" ht="12.75">
      <c r="A88" s="6">
        <v>1981</v>
      </c>
      <c r="B88" s="6" t="s">
        <v>192</v>
      </c>
      <c r="C88" t="s">
        <v>193</v>
      </c>
      <c r="D88">
        <v>223.7</v>
      </c>
      <c r="E88" t="s">
        <v>25</v>
      </c>
      <c r="F88">
        <v>1003.87</v>
      </c>
      <c r="H88">
        <v>5307.5</v>
      </c>
      <c r="I88" s="3">
        <f t="shared" si="17"/>
        <v>1.650929845057746</v>
      </c>
      <c r="J88">
        <v>3052.7</v>
      </c>
      <c r="K88" s="8">
        <f t="shared" si="12"/>
        <v>0.5751672162034857</v>
      </c>
      <c r="L88" s="1">
        <f t="shared" si="13"/>
        <v>388.9303731123268</v>
      </c>
      <c r="M88">
        <v>-0.082676099999958</v>
      </c>
      <c r="N88" s="1">
        <f t="shared" si="14"/>
        <v>1745.3533019949552</v>
      </c>
      <c r="O88" s="3">
        <f t="shared" si="15"/>
        <v>93.68037444815442</v>
      </c>
      <c r="P88" s="3">
        <f t="shared" si="16"/>
        <v>115.9403564735004</v>
      </c>
      <c r="Q88">
        <v>3.8677513843190754</v>
      </c>
    </row>
    <row r="89" spans="2:17" ht="12.75">
      <c r="B89" s="6" t="s">
        <v>194</v>
      </c>
      <c r="C89" t="s">
        <v>195</v>
      </c>
      <c r="D89">
        <v>218.8</v>
      </c>
      <c r="E89" t="s">
        <v>25</v>
      </c>
      <c r="F89">
        <v>976.88</v>
      </c>
      <c r="H89">
        <v>5266.1</v>
      </c>
      <c r="I89" s="3">
        <f t="shared" si="17"/>
        <v>2.935944799546519</v>
      </c>
      <c r="J89">
        <v>3085.9</v>
      </c>
      <c r="K89" s="8">
        <f t="shared" si="12"/>
        <v>0.5859934296728129</v>
      </c>
      <c r="L89" s="1">
        <f t="shared" si="13"/>
        <v>373.38302602158205</v>
      </c>
      <c r="M89">
        <v>-1.58706499999971</v>
      </c>
      <c r="N89" s="1">
        <f t="shared" si="14"/>
        <v>1667.0494079522991</v>
      </c>
      <c r="O89" s="3">
        <f t="shared" si="15"/>
        <v>89.93553630275264</v>
      </c>
      <c r="P89" s="3">
        <f t="shared" si="16"/>
        <v>110.73878417395977</v>
      </c>
      <c r="Q89">
        <v>3.8826830130849936</v>
      </c>
    </row>
    <row r="90" spans="2:17" ht="12.75">
      <c r="B90" s="6" t="s">
        <v>196</v>
      </c>
      <c r="C90" t="s">
        <v>197</v>
      </c>
      <c r="D90">
        <v>238.6</v>
      </c>
      <c r="E90" t="s">
        <v>25</v>
      </c>
      <c r="F90">
        <v>849.98</v>
      </c>
      <c r="H90">
        <v>5329.8</v>
      </c>
      <c r="I90" s="3">
        <f t="shared" si="17"/>
        <v>4.35446606884129</v>
      </c>
      <c r="J90">
        <v>3178.7</v>
      </c>
      <c r="K90" s="8">
        <f t="shared" si="12"/>
        <v>0.596401365904912</v>
      </c>
      <c r="L90" s="1">
        <f t="shared" si="13"/>
        <v>400.06615282977316</v>
      </c>
      <c r="M90">
        <v>-1.130199</v>
      </c>
      <c r="N90" s="1">
        <f t="shared" si="14"/>
        <v>1425.1811759524335</v>
      </c>
      <c r="O90" s="3">
        <f t="shared" si="15"/>
        <v>96.3626129304682</v>
      </c>
      <c r="P90" s="3">
        <f t="shared" si="16"/>
        <v>94.67195747152243</v>
      </c>
      <c r="Q90">
        <v>3.7533202313012586</v>
      </c>
    </row>
    <row r="91" spans="2:17" ht="12.75">
      <c r="B91" s="6" t="s">
        <v>198</v>
      </c>
      <c r="C91" t="s">
        <v>199</v>
      </c>
      <c r="D91">
        <v>223.3</v>
      </c>
      <c r="E91" t="s">
        <v>25</v>
      </c>
      <c r="F91">
        <v>875</v>
      </c>
      <c r="H91">
        <v>5263.4</v>
      </c>
      <c r="I91" s="3">
        <f t="shared" si="17"/>
        <v>1.178370273543365</v>
      </c>
      <c r="J91">
        <v>3196.4</v>
      </c>
      <c r="K91" s="8">
        <f t="shared" si="12"/>
        <v>0.6072880647490216</v>
      </c>
      <c r="L91" s="1">
        <f t="shared" si="13"/>
        <v>367.70029408084093</v>
      </c>
      <c r="M91">
        <v>-3.09234600000127</v>
      </c>
      <c r="N91" s="1">
        <f t="shared" si="14"/>
        <v>1440.831873357527</v>
      </c>
      <c r="O91" s="3">
        <f t="shared" si="15"/>
        <v>88.56675542858994</v>
      </c>
      <c r="P91" s="3">
        <f t="shared" si="16"/>
        <v>95.71160224380515</v>
      </c>
      <c r="Q91">
        <v>3.8063308601468995</v>
      </c>
    </row>
    <row r="92" spans="1:17" ht="12.75">
      <c r="A92" s="6">
        <v>1982</v>
      </c>
      <c r="B92" s="6" t="s">
        <v>200</v>
      </c>
      <c r="C92" t="s">
        <v>201</v>
      </c>
      <c r="D92">
        <v>201.1</v>
      </c>
      <c r="E92" t="s">
        <v>25</v>
      </c>
      <c r="F92">
        <v>822.77</v>
      </c>
      <c r="H92">
        <v>5177.1</v>
      </c>
      <c r="I92" s="3">
        <f t="shared" si="17"/>
        <v>-2.456900612341016</v>
      </c>
      <c r="J92">
        <v>3186.8</v>
      </c>
      <c r="K92" s="8">
        <f t="shared" si="12"/>
        <v>0.6155569720499894</v>
      </c>
      <c r="L92" s="1">
        <f t="shared" si="13"/>
        <v>326.6959991213757</v>
      </c>
      <c r="M92">
        <v>-5.377833</v>
      </c>
      <c r="N92" s="1">
        <f t="shared" si="14"/>
        <v>1336.6268881009162</v>
      </c>
      <c r="O92" s="3">
        <f t="shared" si="15"/>
        <v>78.69018632691201</v>
      </c>
      <c r="P92" s="3">
        <f t="shared" si="16"/>
        <v>88.78947185154703</v>
      </c>
      <c r="Q92">
        <v>3.8002028322761467</v>
      </c>
    </row>
    <row r="93" spans="2:17" ht="12.75">
      <c r="B93" s="6" t="s">
        <v>202</v>
      </c>
      <c r="C93" t="s">
        <v>203</v>
      </c>
      <c r="D93">
        <v>214.4</v>
      </c>
      <c r="E93" t="s">
        <v>25</v>
      </c>
      <c r="F93">
        <v>811.93</v>
      </c>
      <c r="H93">
        <v>5204.9</v>
      </c>
      <c r="I93" s="3">
        <f t="shared" si="17"/>
        <v>-1.1621503579499262</v>
      </c>
      <c r="J93">
        <v>3242.7</v>
      </c>
      <c r="K93" s="8">
        <f t="shared" si="12"/>
        <v>0.6230090875905397</v>
      </c>
      <c r="L93" s="1">
        <f t="shared" si="13"/>
        <v>344.1362321522188</v>
      </c>
      <c r="M93">
        <v>-5.57234</v>
      </c>
      <c r="N93" s="1">
        <f t="shared" si="14"/>
        <v>1303.2394168439878</v>
      </c>
      <c r="O93" s="3">
        <f t="shared" si="15"/>
        <v>82.89095765705598</v>
      </c>
      <c r="P93" s="3">
        <f t="shared" si="16"/>
        <v>86.57160838811389</v>
      </c>
      <c r="Q93">
        <v>3.774911173954028</v>
      </c>
    </row>
    <row r="94" spans="2:17" ht="12.75">
      <c r="B94" s="6" t="s">
        <v>204</v>
      </c>
      <c r="C94" t="s">
        <v>205</v>
      </c>
      <c r="D94">
        <v>214.8</v>
      </c>
      <c r="E94" t="s">
        <v>25</v>
      </c>
      <c r="F94">
        <v>896.25</v>
      </c>
      <c r="H94">
        <v>5185.2</v>
      </c>
      <c r="I94" s="3">
        <f t="shared" si="17"/>
        <v>-2.7130473938984636</v>
      </c>
      <c r="J94">
        <v>3276.2</v>
      </c>
      <c r="K94" s="8">
        <f t="shared" si="12"/>
        <v>0.6318367661806681</v>
      </c>
      <c r="L94" s="1">
        <f t="shared" si="13"/>
        <v>339.9612233685367</v>
      </c>
      <c r="M94">
        <v>-6.62532600000122</v>
      </c>
      <c r="N94" s="1">
        <f t="shared" si="14"/>
        <v>1418.4834564434404</v>
      </c>
      <c r="O94" s="3">
        <f t="shared" si="15"/>
        <v>81.88533708016492</v>
      </c>
      <c r="P94" s="3">
        <f t="shared" si="16"/>
        <v>94.22704125510678</v>
      </c>
      <c r="Q94">
        <v>3.8065362748954126</v>
      </c>
    </row>
    <row r="95" spans="2:17" ht="12.75">
      <c r="B95" s="6" t="s">
        <v>206</v>
      </c>
      <c r="C95" t="s">
        <v>207</v>
      </c>
      <c r="D95">
        <v>208.4</v>
      </c>
      <c r="E95" t="s">
        <v>25</v>
      </c>
      <c r="F95">
        <v>1046.54</v>
      </c>
      <c r="H95">
        <v>5189.8</v>
      </c>
      <c r="I95" s="3">
        <f t="shared" si="17"/>
        <v>-1.3983356765588724</v>
      </c>
      <c r="J95">
        <v>3314.4</v>
      </c>
      <c r="K95" s="8">
        <f t="shared" si="12"/>
        <v>0.6386373270646267</v>
      </c>
      <c r="L95" s="1">
        <f t="shared" si="13"/>
        <v>326.31979242095105</v>
      </c>
      <c r="M95">
        <v>-7.26145700000052</v>
      </c>
      <c r="N95" s="1">
        <f t="shared" si="14"/>
        <v>1638.707848177649</v>
      </c>
      <c r="O95" s="3">
        <f t="shared" si="15"/>
        <v>78.59957066148156</v>
      </c>
      <c r="P95" s="3">
        <f t="shared" si="16"/>
        <v>108.85611059747981</v>
      </c>
      <c r="Q95">
        <v>3.8646523441634035</v>
      </c>
    </row>
    <row r="96" spans="1:17" ht="12.75">
      <c r="A96" s="6">
        <v>1983</v>
      </c>
      <c r="B96" s="6" t="s">
        <v>208</v>
      </c>
      <c r="C96" t="s">
        <v>209</v>
      </c>
      <c r="D96">
        <v>230.4</v>
      </c>
      <c r="E96" t="s">
        <v>25</v>
      </c>
      <c r="F96">
        <v>1130.03</v>
      </c>
      <c r="H96">
        <v>5253.8</v>
      </c>
      <c r="I96" s="3">
        <f t="shared" si="17"/>
        <v>1.48152440555522</v>
      </c>
      <c r="J96">
        <v>3382.9</v>
      </c>
      <c r="K96" s="8">
        <f t="shared" si="12"/>
        <v>0.6438958468156382</v>
      </c>
      <c r="L96" s="1">
        <f t="shared" si="13"/>
        <v>357.8218451624346</v>
      </c>
      <c r="M96">
        <v>-6.82916200000182</v>
      </c>
      <c r="N96" s="1">
        <f t="shared" si="14"/>
        <v>1754.988800733099</v>
      </c>
      <c r="O96" s="3">
        <f t="shared" si="15"/>
        <v>86.1873660632446</v>
      </c>
      <c r="P96" s="3">
        <f t="shared" si="16"/>
        <v>116.58042353454957</v>
      </c>
      <c r="Q96">
        <v>3.933658366707296</v>
      </c>
    </row>
    <row r="97" spans="2:17" ht="12.75">
      <c r="B97" s="6" t="s">
        <v>210</v>
      </c>
      <c r="C97" t="s">
        <v>211</v>
      </c>
      <c r="D97">
        <v>260.9</v>
      </c>
      <c r="E97" t="s">
        <v>25</v>
      </c>
      <c r="F97">
        <v>1221.96</v>
      </c>
      <c r="H97">
        <v>5372.3</v>
      </c>
      <c r="I97" s="3">
        <f t="shared" si="17"/>
        <v>3.2162001191185254</v>
      </c>
      <c r="J97">
        <v>3484.1</v>
      </c>
      <c r="K97" s="8">
        <f t="shared" si="12"/>
        <v>0.6485304245853731</v>
      </c>
      <c r="L97" s="1">
        <f t="shared" si="13"/>
        <v>402.29415631009437</v>
      </c>
      <c r="M97">
        <v>-5.46018300000287</v>
      </c>
      <c r="N97" s="1">
        <f t="shared" si="14"/>
        <v>1884.1984179558567</v>
      </c>
      <c r="O97" s="3">
        <f t="shared" si="15"/>
        <v>96.8992647703285</v>
      </c>
      <c r="P97" s="3">
        <f t="shared" si="16"/>
        <v>125.16356201057508</v>
      </c>
      <c r="Q97">
        <v>3.9683542571751103</v>
      </c>
    </row>
    <row r="98" spans="2:17" ht="12.75">
      <c r="B98" s="6" t="s">
        <v>212</v>
      </c>
      <c r="C98" t="s">
        <v>213</v>
      </c>
      <c r="D98">
        <v>277.3</v>
      </c>
      <c r="E98" t="s">
        <v>25</v>
      </c>
      <c r="F98">
        <v>1233.13</v>
      </c>
      <c r="H98">
        <v>5478.4</v>
      </c>
      <c r="I98" s="3">
        <f t="shared" si="17"/>
        <v>5.654555272699227</v>
      </c>
      <c r="J98">
        <v>3589.3</v>
      </c>
      <c r="K98" s="8">
        <f t="shared" si="12"/>
        <v>0.6551730432242991</v>
      </c>
      <c r="L98" s="1">
        <f t="shared" si="13"/>
        <v>423.2469618031371</v>
      </c>
      <c r="M98">
        <v>-4.34622700000182</v>
      </c>
      <c r="N98" s="1">
        <f t="shared" si="14"/>
        <v>1882.1439812776864</v>
      </c>
      <c r="O98" s="3">
        <f t="shared" si="15"/>
        <v>101.94609782844171</v>
      </c>
      <c r="P98" s="3">
        <f t="shared" si="16"/>
        <v>125.0270898587494</v>
      </c>
      <c r="Q98">
        <v>3.9332550335570473</v>
      </c>
    </row>
    <row r="99" spans="2:17" ht="12.75">
      <c r="B99" s="6" t="s">
        <v>214</v>
      </c>
      <c r="C99" t="s">
        <v>215</v>
      </c>
      <c r="D99">
        <v>288.3</v>
      </c>
      <c r="E99" t="s">
        <v>25</v>
      </c>
      <c r="F99">
        <v>1258.64</v>
      </c>
      <c r="H99">
        <v>5590.5</v>
      </c>
      <c r="I99" s="3">
        <f t="shared" si="17"/>
        <v>7.720914100736053</v>
      </c>
      <c r="J99">
        <v>3690.4</v>
      </c>
      <c r="K99" s="8">
        <f t="shared" si="12"/>
        <v>0.6601198461676058</v>
      </c>
      <c r="L99" s="1">
        <f t="shared" si="13"/>
        <v>436.738876544548</v>
      </c>
      <c r="M99">
        <v>-3.16007700000046</v>
      </c>
      <c r="N99" s="1">
        <f t="shared" si="14"/>
        <v>1906.6840776067636</v>
      </c>
      <c r="O99" s="3">
        <f t="shared" si="15"/>
        <v>105.1958507723521</v>
      </c>
      <c r="P99" s="3">
        <f t="shared" si="16"/>
        <v>126.65723976194387</v>
      </c>
      <c r="Q99">
        <v>3.846825293350717</v>
      </c>
    </row>
    <row r="100" spans="1:17" ht="12.75">
      <c r="A100" s="6">
        <v>1984</v>
      </c>
      <c r="B100" s="6" t="s">
        <v>216</v>
      </c>
      <c r="C100" t="s">
        <v>217</v>
      </c>
      <c r="D100">
        <v>314.3</v>
      </c>
      <c r="E100" t="s">
        <v>25</v>
      </c>
      <c r="F100">
        <v>1164.89</v>
      </c>
      <c r="H100">
        <v>5699.8</v>
      </c>
      <c r="I100" s="3">
        <f t="shared" si="17"/>
        <v>8.489093608435795</v>
      </c>
      <c r="J100">
        <v>3809.6</v>
      </c>
      <c r="K100" s="8">
        <f aca="true" t="shared" si="18" ref="K100:K131">+J100/H100</f>
        <v>0.6683743289238219</v>
      </c>
      <c r="L100" s="1">
        <f aca="true" t="shared" si="19" ref="L100:L131">+D100/K100</f>
        <v>470.2454693406132</v>
      </c>
      <c r="M100">
        <v>-2.12376700000095</v>
      </c>
      <c r="N100" s="1">
        <f aca="true" t="shared" si="20" ref="N100:N131">+F100/K100</f>
        <v>1742.8706483620329</v>
      </c>
      <c r="O100" s="3">
        <f aca="true" t="shared" si="21" ref="O100:O131">100*L100/L$84</f>
        <v>113.26647311665194</v>
      </c>
      <c r="P100" s="3">
        <f aca="true" t="shared" si="22" ref="P100:P131">100*N100/N$84</f>
        <v>115.77543871909948</v>
      </c>
      <c r="Q100">
        <v>3.777852179406191</v>
      </c>
    </row>
    <row r="101" spans="2:17" ht="12.75">
      <c r="B101" s="6" t="s">
        <v>218</v>
      </c>
      <c r="C101" t="s">
        <v>219</v>
      </c>
      <c r="D101">
        <v>324.2</v>
      </c>
      <c r="E101" t="s">
        <v>25</v>
      </c>
      <c r="F101">
        <v>1132.4</v>
      </c>
      <c r="H101">
        <v>5797.9</v>
      </c>
      <c r="I101" s="3">
        <f t="shared" si="17"/>
        <v>7.922119017925283</v>
      </c>
      <c r="J101">
        <v>3908.6</v>
      </c>
      <c r="K101" s="8">
        <f t="shared" si="18"/>
        <v>0.6741406371272357</v>
      </c>
      <c r="L101" s="1">
        <f t="shared" si="19"/>
        <v>480.9085554930154</v>
      </c>
      <c r="M101">
        <v>-1.19810599999983</v>
      </c>
      <c r="N101" s="1">
        <f t="shared" si="20"/>
        <v>1679.7681932149621</v>
      </c>
      <c r="O101" s="3">
        <f t="shared" si="21"/>
        <v>115.83485546112229</v>
      </c>
      <c r="P101" s="3">
        <f t="shared" si="22"/>
        <v>111.5836678405375</v>
      </c>
      <c r="Q101">
        <v>3.724741191288053</v>
      </c>
    </row>
    <row r="102" spans="2:17" ht="12.75">
      <c r="B102" s="6" t="s">
        <v>220</v>
      </c>
      <c r="C102" t="s">
        <v>221</v>
      </c>
      <c r="D102">
        <v>314.5</v>
      </c>
      <c r="E102" t="s">
        <v>25</v>
      </c>
      <c r="F102">
        <v>1206.71</v>
      </c>
      <c r="H102">
        <v>5854.3</v>
      </c>
      <c r="I102" s="3">
        <f t="shared" si="17"/>
        <v>6.8614924065420695</v>
      </c>
      <c r="J102">
        <v>3978.2</v>
      </c>
      <c r="K102" s="8">
        <f t="shared" si="18"/>
        <v>0.6795347009890166</v>
      </c>
      <c r="L102" s="1">
        <f t="shared" si="19"/>
        <v>462.8166884520638</v>
      </c>
      <c r="M102">
        <v>-1.01457099999971</v>
      </c>
      <c r="N102" s="1">
        <f t="shared" si="20"/>
        <v>1775.788636317933</v>
      </c>
      <c r="O102" s="3">
        <f t="shared" si="21"/>
        <v>111.47712719912028</v>
      </c>
      <c r="P102" s="3">
        <f t="shared" si="22"/>
        <v>117.9621153384608</v>
      </c>
      <c r="Q102">
        <v>3.7389923920206076</v>
      </c>
    </row>
    <row r="103" spans="2:17" ht="12.75">
      <c r="B103" s="6" t="s">
        <v>222</v>
      </c>
      <c r="C103" t="s">
        <v>223</v>
      </c>
      <c r="D103">
        <v>321.4</v>
      </c>
      <c r="E103" t="s">
        <v>25</v>
      </c>
      <c r="F103">
        <v>1211.57</v>
      </c>
      <c r="H103">
        <v>5902.4</v>
      </c>
      <c r="I103" s="3">
        <f t="shared" si="17"/>
        <v>5.579107414363648</v>
      </c>
      <c r="J103">
        <v>4036.3</v>
      </c>
      <c r="K103" s="8">
        <f t="shared" si="18"/>
        <v>0.68384047167254</v>
      </c>
      <c r="L103" s="1">
        <f t="shared" si="19"/>
        <v>469.992656640983</v>
      </c>
      <c r="M103">
        <v>-1.0045910000008</v>
      </c>
      <c r="N103" s="1">
        <f t="shared" si="20"/>
        <v>1771.7143839655128</v>
      </c>
      <c r="O103" s="3">
        <f t="shared" si="21"/>
        <v>113.2055789566585</v>
      </c>
      <c r="P103" s="3">
        <f t="shared" si="22"/>
        <v>117.69147083939997</v>
      </c>
      <c r="Q103">
        <v>3.7529238647399863</v>
      </c>
    </row>
    <row r="104" spans="1:17" ht="12.75">
      <c r="A104" s="6">
        <v>1985</v>
      </c>
      <c r="B104" s="6" t="s">
        <v>224</v>
      </c>
      <c r="C104" t="s">
        <v>225</v>
      </c>
      <c r="D104">
        <v>322.7</v>
      </c>
      <c r="E104" t="s">
        <v>25</v>
      </c>
      <c r="F104">
        <v>1266.78</v>
      </c>
      <c r="H104">
        <v>5956.9</v>
      </c>
      <c r="I104" s="3">
        <f aca="true" t="shared" si="23" ref="I104:I135">100*H104/H100-100</f>
        <v>4.510684585424045</v>
      </c>
      <c r="J104">
        <v>4119.5</v>
      </c>
      <c r="K104" s="8">
        <f t="shared" si="18"/>
        <v>0.6915509745001596</v>
      </c>
      <c r="L104" s="1">
        <f t="shared" si="19"/>
        <v>466.6322684791843</v>
      </c>
      <c r="M104">
        <v>-0.832635699999628</v>
      </c>
      <c r="N104" s="1">
        <f t="shared" si="20"/>
        <v>1831.7955533438521</v>
      </c>
      <c r="O104" s="3">
        <f t="shared" si="21"/>
        <v>112.39617335850654</v>
      </c>
      <c r="P104" s="3">
        <f t="shared" si="22"/>
        <v>121.68254369960967</v>
      </c>
      <c r="Q104">
        <v>3.7902251732101617</v>
      </c>
    </row>
    <row r="105" spans="2:17" ht="12.75">
      <c r="B105" s="6" t="s">
        <v>226</v>
      </c>
      <c r="C105" t="s">
        <v>227</v>
      </c>
      <c r="D105">
        <v>326.7</v>
      </c>
      <c r="E105" t="s">
        <v>25</v>
      </c>
      <c r="F105">
        <v>1335.46</v>
      </c>
      <c r="H105">
        <v>6007.8</v>
      </c>
      <c r="I105" s="3">
        <f t="shared" si="23"/>
        <v>3.6202763069387203</v>
      </c>
      <c r="J105">
        <v>4178.4</v>
      </c>
      <c r="K105" s="8">
        <f t="shared" si="18"/>
        <v>0.6954958553879955</v>
      </c>
      <c r="L105" s="1">
        <f t="shared" si="19"/>
        <v>469.73680356117177</v>
      </c>
      <c r="M105">
        <v>-0.739766599999712</v>
      </c>
      <c r="N105" s="1">
        <f t="shared" si="20"/>
        <v>1920.1552240091903</v>
      </c>
      <c r="O105" s="3">
        <f t="shared" si="21"/>
        <v>113.14395247033237</v>
      </c>
      <c r="P105" s="3">
        <f t="shared" si="22"/>
        <v>127.55210128609424</v>
      </c>
      <c r="Q105">
        <v>3.83696371519854</v>
      </c>
    </row>
    <row r="106" spans="2:17" ht="12.75">
      <c r="B106" s="6" t="s">
        <v>228</v>
      </c>
      <c r="C106" t="s">
        <v>229</v>
      </c>
      <c r="D106">
        <v>343.3</v>
      </c>
      <c r="E106" t="s">
        <v>25</v>
      </c>
      <c r="F106">
        <v>1328.63</v>
      </c>
      <c r="H106">
        <v>6101.7</v>
      </c>
      <c r="I106" s="3">
        <f t="shared" si="23"/>
        <v>4.22595357258767</v>
      </c>
      <c r="J106">
        <v>4261.3</v>
      </c>
      <c r="K106" s="8">
        <f t="shared" si="18"/>
        <v>0.6983791402396055</v>
      </c>
      <c r="L106" s="1">
        <f t="shared" si="19"/>
        <v>491.566801210898</v>
      </c>
      <c r="M106">
        <v>0.040032600000018</v>
      </c>
      <c r="N106" s="1">
        <f t="shared" si="20"/>
        <v>1902.4480020181634</v>
      </c>
      <c r="O106" s="3">
        <f t="shared" si="21"/>
        <v>118.40207190611645</v>
      </c>
      <c r="P106" s="3">
        <f t="shared" si="22"/>
        <v>126.37584566641627</v>
      </c>
      <c r="Q106">
        <v>3.840907677081861</v>
      </c>
    </row>
    <row r="107" spans="2:17" ht="12.75">
      <c r="B107" s="6" t="s">
        <v>230</v>
      </c>
      <c r="C107" t="s">
        <v>231</v>
      </c>
      <c r="D107">
        <v>328.5</v>
      </c>
      <c r="E107" t="s">
        <v>25</v>
      </c>
      <c r="F107">
        <v>1546.67</v>
      </c>
      <c r="H107">
        <v>6148.6</v>
      </c>
      <c r="I107" s="3">
        <f t="shared" si="23"/>
        <v>4.17118460287341</v>
      </c>
      <c r="J107">
        <v>4321.8</v>
      </c>
      <c r="K107" s="8">
        <f t="shared" si="18"/>
        <v>0.7028917151871971</v>
      </c>
      <c r="L107" s="1">
        <f t="shared" si="19"/>
        <v>467.35506039150357</v>
      </c>
      <c r="M107">
        <v>0.015956999999986</v>
      </c>
      <c r="N107" s="1">
        <f t="shared" si="20"/>
        <v>2200.4385121939936</v>
      </c>
      <c r="O107" s="3">
        <f t="shared" si="21"/>
        <v>112.57026985925634</v>
      </c>
      <c r="P107" s="3">
        <f t="shared" si="22"/>
        <v>146.170763942284</v>
      </c>
      <c r="Q107">
        <v>3.945631283674943</v>
      </c>
    </row>
    <row r="108" spans="1:17" ht="12.75">
      <c r="A108" s="6">
        <v>1986</v>
      </c>
      <c r="B108" s="6" t="s">
        <v>232</v>
      </c>
      <c r="C108" t="s">
        <v>233</v>
      </c>
      <c r="D108">
        <v>327.1</v>
      </c>
      <c r="E108" t="s">
        <v>25</v>
      </c>
      <c r="F108">
        <v>1818.61</v>
      </c>
      <c r="H108">
        <v>6207.4</v>
      </c>
      <c r="I108" s="3">
        <f t="shared" si="23"/>
        <v>4.205207406536957</v>
      </c>
      <c r="J108">
        <v>4385.6</v>
      </c>
      <c r="K108" s="8">
        <f t="shared" si="18"/>
        <v>0.7065115829493831</v>
      </c>
      <c r="L108" s="1">
        <f t="shared" si="19"/>
        <v>462.978962969719</v>
      </c>
      <c r="M108">
        <v>0.196453900000051</v>
      </c>
      <c r="N108" s="1">
        <f t="shared" si="20"/>
        <v>2574.0696173841657</v>
      </c>
      <c r="O108" s="3">
        <f t="shared" si="21"/>
        <v>111.51621372624257</v>
      </c>
      <c r="P108" s="3">
        <f t="shared" si="22"/>
        <v>170.99033684813782</v>
      </c>
      <c r="Q108">
        <v>4.02743844114673</v>
      </c>
    </row>
    <row r="109" spans="1:17" ht="12.75">
      <c r="B109" s="6" t="s">
        <v>234</v>
      </c>
      <c r="C109" t="s">
        <v>235</v>
      </c>
      <c r="D109">
        <v>320.6</v>
      </c>
      <c r="E109" t="s">
        <v>25</v>
      </c>
      <c r="F109">
        <v>1892.72</v>
      </c>
      <c r="H109">
        <v>6232</v>
      </c>
      <c r="I109" s="3">
        <f t="shared" si="23"/>
        <v>3.7318153067678708</v>
      </c>
      <c r="J109">
        <v>4425.7</v>
      </c>
      <c r="K109" s="8">
        <f t="shared" si="18"/>
        <v>0.7101572528883183</v>
      </c>
      <c r="L109" s="1">
        <f t="shared" si="19"/>
        <v>451.4493074541881</v>
      </c>
      <c r="M109">
        <v>-0.180382400000099</v>
      </c>
      <c r="N109" s="1">
        <f t="shared" si="20"/>
        <v>2665.2125177937955</v>
      </c>
      <c r="O109" s="3">
        <f t="shared" si="21"/>
        <v>108.73910368130088</v>
      </c>
      <c r="P109" s="3">
        <f t="shared" si="22"/>
        <v>177.04477886365575</v>
      </c>
      <c r="Q109">
        <v>4.081176311519741</v>
      </c>
    </row>
    <row r="110" spans="1:17" ht="12.75">
      <c r="B110" s="6" t="s">
        <v>236</v>
      </c>
      <c r="C110" t="s">
        <v>237</v>
      </c>
      <c r="D110">
        <v>313.7</v>
      </c>
      <c r="E110" t="s">
        <v>25</v>
      </c>
      <c r="F110">
        <v>1767.58</v>
      </c>
      <c r="H110">
        <v>6291.7</v>
      </c>
      <c r="I110" s="3">
        <f t="shared" si="23"/>
        <v>3.11388629398364</v>
      </c>
      <c r="J110">
        <v>4493.9</v>
      </c>
      <c r="K110" s="8">
        <f t="shared" si="18"/>
        <v>0.7142584675048079</v>
      </c>
      <c r="L110" s="1">
        <f t="shared" si="19"/>
        <v>439.1967533767996</v>
      </c>
      <c r="M110">
        <v>-0.003693599999998</v>
      </c>
      <c r="N110" s="1">
        <f t="shared" si="20"/>
        <v>2474.7063988962814</v>
      </c>
      <c r="O110" s="3">
        <f t="shared" si="21"/>
        <v>105.78787144728733</v>
      </c>
      <c r="P110" s="3">
        <f t="shared" si="22"/>
        <v>164.3898354146046</v>
      </c>
      <c r="Q110">
        <v>4.046132080508249</v>
      </c>
    </row>
    <row r="111" spans="1:17" ht="12.75">
      <c r="B111" s="6" t="s">
        <v>238</v>
      </c>
      <c r="C111" t="s">
        <v>239</v>
      </c>
      <c r="D111">
        <v>316.6</v>
      </c>
      <c r="E111" t="s">
        <v>25</v>
      </c>
      <c r="F111">
        <v>1895.95</v>
      </c>
      <c r="H111">
        <v>6323.4</v>
      </c>
      <c r="I111" s="3">
        <f t="shared" si="23"/>
        <v>2.8429235923624816</v>
      </c>
      <c r="J111">
        <v>4546.1</v>
      </c>
      <c r="K111" s="8">
        <f t="shared" si="18"/>
        <v>0.7189328525793087</v>
      </c>
      <c r="L111" s="1">
        <f t="shared" si="19"/>
        <v>440.3749235608543</v>
      </c>
      <c r="M111">
        <v>-0.286860400000023</v>
      </c>
      <c r="N111" s="1">
        <f t="shared" si="20"/>
        <v>2637.172572094762</v>
      </c>
      <c r="O111" s="3">
        <f t="shared" si="21"/>
        <v>106.07165340836862</v>
      </c>
      <c r="P111" s="3">
        <f t="shared" si="22"/>
        <v>175.18214091171347</v>
      </c>
      <c r="Q111">
        <v>4.1429216628809895</v>
      </c>
    </row>
    <row r="112" spans="1:17" ht="12.75">
      <c r="A112" s="6">
        <v>1987</v>
      </c>
      <c r="B112" s="6" t="s">
        <v>240</v>
      </c>
      <c r="C112" t="s">
        <v>241</v>
      </c>
      <c r="D112">
        <v>327.9</v>
      </c>
      <c r="E112" t="s">
        <v>25</v>
      </c>
      <c r="F112">
        <v>2304.69</v>
      </c>
      <c r="H112">
        <v>6365</v>
      </c>
      <c r="I112" s="3">
        <f t="shared" si="23"/>
        <v>2.5389051776911487</v>
      </c>
      <c r="J112">
        <v>4613.8</v>
      </c>
      <c r="K112" s="8">
        <f t="shared" si="18"/>
        <v>0.7248703849175177</v>
      </c>
      <c r="L112" s="1">
        <f t="shared" si="19"/>
        <v>452.3567341453899</v>
      </c>
      <c r="M112">
        <v>-0.455643400000099</v>
      </c>
      <c r="N112" s="1">
        <f t="shared" si="20"/>
        <v>3179.4511790714814</v>
      </c>
      <c r="O112" s="3">
        <f t="shared" si="21"/>
        <v>108.95767255144537</v>
      </c>
      <c r="P112" s="3">
        <f t="shared" si="22"/>
        <v>211.20463270691096</v>
      </c>
      <c r="Q112">
        <v>4.273508694409066</v>
      </c>
    </row>
    <row r="113" spans="1:17" ht="12.75">
      <c r="B113" s="6" t="s">
        <v>242</v>
      </c>
      <c r="C113" t="s">
        <v>243</v>
      </c>
      <c r="D113">
        <v>363.6</v>
      </c>
      <c r="E113" t="s">
        <v>25</v>
      </c>
      <c r="F113">
        <v>2418.53</v>
      </c>
      <c r="H113">
        <v>6435</v>
      </c>
      <c r="I113" s="3">
        <f t="shared" si="23"/>
        <v>3.257381258023102</v>
      </c>
      <c r="J113">
        <v>4690</v>
      </c>
      <c r="K113" s="8">
        <f t="shared" si="18"/>
        <v>0.7288267288267288</v>
      </c>
      <c r="L113" s="1">
        <f t="shared" si="19"/>
        <v>498.8840085287847</v>
      </c>
      <c r="M113">
        <v>-0.138735900000029</v>
      </c>
      <c r="N113" s="1">
        <f t="shared" si="20"/>
        <v>3318.3881769722816</v>
      </c>
      <c r="O113" s="3">
        <f t="shared" si="21"/>
        <v>120.16454346617749</v>
      </c>
      <c r="P113" s="3">
        <f t="shared" si="22"/>
        <v>220.43394177892787</v>
      </c>
      <c r="Q113">
        <v>4.284817720350715</v>
      </c>
    </row>
    <row r="114" spans="1:17" ht="12.75">
      <c r="B114" s="6" t="s">
        <v>244</v>
      </c>
      <c r="C114" t="s">
        <v>245</v>
      </c>
      <c r="D114">
        <v>387.5</v>
      </c>
      <c r="E114" t="s">
        <v>25</v>
      </c>
      <c r="F114">
        <v>2596.28</v>
      </c>
      <c r="G114">
        <v>2596.28</v>
      </c>
      <c r="H114">
        <v>6493.4</v>
      </c>
      <c r="I114" s="3">
        <f t="shared" si="23"/>
        <v>3.205810830141303</v>
      </c>
      <c r="J114">
        <v>4767.8</v>
      </c>
      <c r="K114" s="8">
        <f t="shared" si="18"/>
        <v>0.7342532417531649</v>
      </c>
      <c r="L114" s="1">
        <f t="shared" si="19"/>
        <v>527.7470741222365</v>
      </c>
      <c r="M114">
        <v>0.010757200000001</v>
      </c>
      <c r="N114" s="1">
        <f t="shared" si="20"/>
        <v>3535.946254456982</v>
      </c>
      <c r="O114" s="3">
        <f t="shared" si="21"/>
        <v>127.11669474939778</v>
      </c>
      <c r="P114" s="3">
        <f t="shared" si="22"/>
        <v>234.8858931565857</v>
      </c>
      <c r="Q114">
        <v>4.3148099672791345</v>
      </c>
    </row>
    <row r="115" spans="1:17" ht="12.75">
      <c r="B115" s="6" t="s">
        <v>246</v>
      </c>
      <c r="C115" t="s">
        <v>247</v>
      </c>
      <c r="D115">
        <v>396.3</v>
      </c>
      <c r="E115" t="s">
        <v>25</v>
      </c>
      <c r="F115">
        <v>1938.83</v>
      </c>
      <c r="G115">
        <v>1956.03</v>
      </c>
      <c r="H115">
        <v>6606.8</v>
      </c>
      <c r="I115" s="3">
        <f t="shared" si="23"/>
        <v>4.481766138469823</v>
      </c>
      <c r="J115">
        <v>4886.3</v>
      </c>
      <c r="K115" s="8">
        <f t="shared" si="18"/>
        <v>0.7395864866501181</v>
      </c>
      <c r="L115" s="1">
        <f t="shared" si="19"/>
        <v>535.8399688926181</v>
      </c>
      <c r="M115">
        <v>1.01081800000065</v>
      </c>
      <c r="N115" s="1">
        <f t="shared" si="20"/>
        <v>2621.505442563903</v>
      </c>
      <c r="O115" s="3">
        <f t="shared" si="21"/>
        <v>129.06600358427218</v>
      </c>
      <c r="P115" s="3">
        <f t="shared" si="22"/>
        <v>174.14140458592314</v>
      </c>
      <c r="Q115">
        <v>4.107747136607187</v>
      </c>
    </row>
    <row r="116" spans="1:17" ht="12.75">
      <c r="A116" s="6">
        <v>1988</v>
      </c>
      <c r="B116" s="6" t="s">
        <v>248</v>
      </c>
      <c r="C116" t="s">
        <v>249</v>
      </c>
      <c r="D116">
        <v>408.2</v>
      </c>
      <c r="E116" t="s">
        <v>25</v>
      </c>
      <c r="F116">
        <v>1988.06</v>
      </c>
      <c r="G116">
        <v>2023.66</v>
      </c>
      <c r="H116">
        <v>6639.1</v>
      </c>
      <c r="I116" s="3">
        <f t="shared" si="23"/>
        <v>4.306362922230946</v>
      </c>
      <c r="J116">
        <v>4951.9</v>
      </c>
      <c r="K116" s="8">
        <f t="shared" si="18"/>
        <v>0.7458691690138722</v>
      </c>
      <c r="L116" s="1">
        <f t="shared" si="19"/>
        <v>547.2809669015934</v>
      </c>
      <c r="M116">
        <v>0.746616399999766</v>
      </c>
      <c r="N116" s="1">
        <f t="shared" si="20"/>
        <v>2665.4272392415037</v>
      </c>
      <c r="O116" s="3">
        <f t="shared" si="21"/>
        <v>131.82175898841967</v>
      </c>
      <c r="P116" s="3">
        <f t="shared" si="22"/>
        <v>177.05904238334617</v>
      </c>
      <c r="Q116">
        <v>4.143233645762876</v>
      </c>
    </row>
    <row r="117" spans="1:17" ht="12.75">
      <c r="B117" s="6" t="s">
        <v>250</v>
      </c>
      <c r="C117" t="s">
        <v>251</v>
      </c>
      <c r="D117">
        <v>427.5</v>
      </c>
      <c r="E117" t="s">
        <v>25</v>
      </c>
      <c r="F117">
        <v>2141.71</v>
      </c>
      <c r="G117">
        <v>2200.22</v>
      </c>
      <c r="H117">
        <v>6723.5</v>
      </c>
      <c r="I117" s="3">
        <f t="shared" si="23"/>
        <v>4.483294483294486</v>
      </c>
      <c r="J117">
        <v>5062.8</v>
      </c>
      <c r="K117" s="8">
        <f t="shared" si="18"/>
        <v>0.7530006692942665</v>
      </c>
      <c r="L117" s="1">
        <f t="shared" si="19"/>
        <v>567.7285790471675</v>
      </c>
      <c r="M117">
        <v>1.3015288</v>
      </c>
      <c r="N117" s="1">
        <f t="shared" si="20"/>
        <v>2844.2338597218927</v>
      </c>
      <c r="O117" s="3">
        <f t="shared" si="21"/>
        <v>136.74690779343416</v>
      </c>
      <c r="P117" s="3">
        <f t="shared" si="22"/>
        <v>188.93681136835488</v>
      </c>
      <c r="Q117">
        <v>4.171569792310251</v>
      </c>
    </row>
    <row r="118" spans="1:17" ht="12.75">
      <c r="B118" s="6" t="s">
        <v>252</v>
      </c>
      <c r="C118" t="s">
        <v>253</v>
      </c>
      <c r="D118">
        <v>436</v>
      </c>
      <c r="E118" t="s">
        <v>25</v>
      </c>
      <c r="F118">
        <v>2112.91</v>
      </c>
      <c r="G118">
        <v>2191.6</v>
      </c>
      <c r="H118">
        <v>6759.4</v>
      </c>
      <c r="I118" s="3">
        <f t="shared" si="23"/>
        <v>4.096467182061787</v>
      </c>
      <c r="J118">
        <v>5146.6</v>
      </c>
      <c r="K118" s="8">
        <f t="shared" si="18"/>
        <v>0.7613989407343849</v>
      </c>
      <c r="L118" s="1">
        <f t="shared" si="19"/>
        <v>572.6301636031553</v>
      </c>
      <c r="M118">
        <v>1.1093577</v>
      </c>
      <c r="N118" s="1">
        <f t="shared" si="20"/>
        <v>2775.0366949053737</v>
      </c>
      <c r="O118" s="3">
        <f t="shared" si="21"/>
        <v>137.92753627693295</v>
      </c>
      <c r="P118" s="3">
        <f t="shared" si="22"/>
        <v>184.3401810204404</v>
      </c>
      <c r="Q118">
        <v>4.148979639379396</v>
      </c>
    </row>
    <row r="119" spans="1:17" ht="12.75">
      <c r="B119" s="6" t="s">
        <v>254</v>
      </c>
      <c r="C119" t="s">
        <v>255</v>
      </c>
      <c r="D119">
        <v>458.8</v>
      </c>
      <c r="E119" t="s">
        <v>25</v>
      </c>
      <c r="F119">
        <v>2168.57</v>
      </c>
      <c r="G119">
        <v>2271.29</v>
      </c>
      <c r="H119">
        <v>6848.6</v>
      </c>
      <c r="I119" s="3">
        <f t="shared" si="23"/>
        <v>3.6598655930253585</v>
      </c>
      <c r="J119">
        <v>5253.7</v>
      </c>
      <c r="K119" s="8">
        <f t="shared" si="18"/>
        <v>0.7671202873580001</v>
      </c>
      <c r="L119" s="1">
        <f t="shared" si="19"/>
        <v>598.0809105963417</v>
      </c>
      <c r="M119">
        <v>1.7273775</v>
      </c>
      <c r="N119" s="1">
        <f t="shared" si="20"/>
        <v>2826.8969491977086</v>
      </c>
      <c r="O119" s="3">
        <f t="shared" si="21"/>
        <v>144.05777364879887</v>
      </c>
      <c r="P119" s="3">
        <f t="shared" si="22"/>
        <v>187.78515480459467</v>
      </c>
      <c r="Q119">
        <v>4.163463252943194</v>
      </c>
    </row>
    <row r="120" spans="1:17" ht="12.75">
      <c r="A120" s="6">
        <v>1989</v>
      </c>
      <c r="B120" s="6" t="s">
        <v>256</v>
      </c>
      <c r="C120" t="s">
        <v>257</v>
      </c>
      <c r="D120">
        <v>437.1</v>
      </c>
      <c r="E120" t="s">
        <v>25</v>
      </c>
      <c r="F120">
        <v>2293.62</v>
      </c>
      <c r="G120">
        <v>2426.33</v>
      </c>
      <c r="H120">
        <v>6918.1</v>
      </c>
      <c r="I120" s="3">
        <f t="shared" si="23"/>
        <v>4.202376828184541</v>
      </c>
      <c r="J120">
        <v>5367.1</v>
      </c>
      <c r="K120" s="8">
        <f t="shared" si="18"/>
        <v>0.775805495728596</v>
      </c>
      <c r="L120" s="1">
        <f t="shared" si="19"/>
        <v>563.4144156061933</v>
      </c>
      <c r="M120">
        <v>2.0072045</v>
      </c>
      <c r="N120" s="1">
        <f t="shared" si="20"/>
        <v>2956.4369067093958</v>
      </c>
      <c r="O120" s="3">
        <f t="shared" si="21"/>
        <v>135.70776949382832</v>
      </c>
      <c r="P120" s="3">
        <f t="shared" si="22"/>
        <v>196.3902371305056</v>
      </c>
      <c r="Q120">
        <v>4.133407305490214</v>
      </c>
    </row>
    <row r="121" spans="1:17" ht="12.75">
      <c r="B121" s="6" t="s">
        <v>258</v>
      </c>
      <c r="C121" t="s">
        <v>259</v>
      </c>
      <c r="D121">
        <v>428.1</v>
      </c>
      <c r="E121" t="s">
        <v>25</v>
      </c>
      <c r="F121">
        <v>2440.06</v>
      </c>
      <c r="G121">
        <v>2604.62</v>
      </c>
      <c r="H121">
        <v>6963.5</v>
      </c>
      <c r="I121" s="3">
        <f t="shared" si="23"/>
        <v>3.569569420688623</v>
      </c>
      <c r="J121">
        <v>5454.1</v>
      </c>
      <c r="K121" s="8">
        <f t="shared" si="18"/>
        <v>0.7832411861851081</v>
      </c>
      <c r="L121" s="1">
        <f t="shared" si="19"/>
        <v>546.5749344529803</v>
      </c>
      <c r="M121">
        <v>1.9713442</v>
      </c>
      <c r="N121" s="1">
        <f t="shared" si="20"/>
        <v>3115.33668432922</v>
      </c>
      <c r="O121" s="3">
        <f t="shared" si="21"/>
        <v>131.6516992843412</v>
      </c>
      <c r="P121" s="3">
        <f t="shared" si="22"/>
        <v>206.9456340462732</v>
      </c>
      <c r="Q121">
        <v>4.175548974443348</v>
      </c>
    </row>
    <row r="122" spans="1:17" ht="12.75">
      <c r="B122" s="6" t="s">
        <v>260</v>
      </c>
      <c r="C122" t="s">
        <v>261</v>
      </c>
      <c r="D122">
        <v>421</v>
      </c>
      <c r="E122" t="s">
        <v>25</v>
      </c>
      <c r="F122">
        <v>2692.82</v>
      </c>
      <c r="G122">
        <v>2898.5</v>
      </c>
      <c r="H122">
        <v>7013.1</v>
      </c>
      <c r="I122" s="3">
        <f t="shared" si="23"/>
        <v>3.753291712282163</v>
      </c>
      <c r="J122">
        <v>5531.9</v>
      </c>
      <c r="K122" s="8">
        <f t="shared" si="18"/>
        <v>0.7887952545949721</v>
      </c>
      <c r="L122" s="1">
        <f t="shared" si="19"/>
        <v>533.7253204143243</v>
      </c>
      <c r="M122">
        <v>2.00091400000019</v>
      </c>
      <c r="N122" s="1">
        <f t="shared" si="20"/>
        <v>3413.83899600499</v>
      </c>
      <c r="O122" s="3">
        <f t="shared" si="21"/>
        <v>128.55665518937178</v>
      </c>
      <c r="P122" s="3">
        <f t="shared" si="22"/>
        <v>226.77455028019264</v>
      </c>
      <c r="Q122">
        <v>4.256201180350633</v>
      </c>
    </row>
    <row r="123" spans="1:17" ht="12.75">
      <c r="B123" s="6" t="s">
        <v>262</v>
      </c>
      <c r="C123" t="s">
        <v>263</v>
      </c>
      <c r="D123">
        <v>420.3</v>
      </c>
      <c r="E123" t="s">
        <v>25</v>
      </c>
      <c r="F123">
        <v>2753.2</v>
      </c>
      <c r="G123">
        <v>2990.53</v>
      </c>
      <c r="H123">
        <v>7030.9</v>
      </c>
      <c r="I123" s="3">
        <f t="shared" si="23"/>
        <v>2.6618578979645378</v>
      </c>
      <c r="J123">
        <v>5584.3</v>
      </c>
      <c r="K123" s="8">
        <f t="shared" si="18"/>
        <v>0.7942510916098935</v>
      </c>
      <c r="L123" s="1">
        <f t="shared" si="19"/>
        <v>529.1777429579356</v>
      </c>
      <c r="M123">
        <v>1.57994900000085</v>
      </c>
      <c r="N123" s="1">
        <f t="shared" si="20"/>
        <v>3466.4100925809857</v>
      </c>
      <c r="O123" s="3">
        <f t="shared" si="21"/>
        <v>127.46129522677137</v>
      </c>
      <c r="P123" s="3">
        <f t="shared" si="22"/>
        <v>230.26674390669623</v>
      </c>
      <c r="Q123">
        <v>4.255662918465945</v>
      </c>
    </row>
    <row r="124" spans="1:17" ht="12.75">
      <c r="A124" s="6">
        <v>1990</v>
      </c>
      <c r="B124" s="6" t="s">
        <v>264</v>
      </c>
      <c r="C124" t="s">
        <v>265</v>
      </c>
      <c r="D124">
        <v>433.6</v>
      </c>
      <c r="E124" t="s">
        <v>25</v>
      </c>
      <c r="F124">
        <v>2707.21</v>
      </c>
      <c r="G124">
        <v>2969.75</v>
      </c>
      <c r="H124">
        <v>7112.1</v>
      </c>
      <c r="I124" s="3">
        <f t="shared" si="23"/>
        <v>2.804238157875716</v>
      </c>
      <c r="J124">
        <v>5716.4</v>
      </c>
      <c r="K124" s="8">
        <f t="shared" si="18"/>
        <v>0.8037569775453101</v>
      </c>
      <c r="L124" s="1">
        <f t="shared" si="19"/>
        <v>539.4665453782101</v>
      </c>
      <c r="M124">
        <v>2.0740951</v>
      </c>
      <c r="N124" s="1">
        <f t="shared" si="20"/>
        <v>3368.194710132251</v>
      </c>
      <c r="O124" s="3">
        <f t="shared" si="21"/>
        <v>129.93952508483395</v>
      </c>
      <c r="P124" s="3">
        <f t="shared" si="22"/>
        <v>223.74249094354442</v>
      </c>
      <c r="Q124">
        <v>4.164505733656985</v>
      </c>
    </row>
    <row r="125" spans="1:17" ht="12.75">
      <c r="B125" s="6" t="s">
        <v>266</v>
      </c>
      <c r="C125" t="s">
        <v>267</v>
      </c>
      <c r="D125">
        <v>457.8</v>
      </c>
      <c r="E125" t="s">
        <v>25</v>
      </c>
      <c r="F125">
        <v>2880.69</v>
      </c>
      <c r="G125">
        <v>3188.74</v>
      </c>
      <c r="H125">
        <v>7130.3</v>
      </c>
      <c r="I125" s="3">
        <f t="shared" si="23"/>
        <v>2.3953471673727336</v>
      </c>
      <c r="J125">
        <v>5797.7</v>
      </c>
      <c r="K125" s="8">
        <f t="shared" si="18"/>
        <v>0.813107442884591</v>
      </c>
      <c r="L125" s="1">
        <f t="shared" si="19"/>
        <v>563.0252237956432</v>
      </c>
      <c r="M125">
        <v>1.63437689999955</v>
      </c>
      <c r="N125" s="1">
        <f t="shared" si="20"/>
        <v>3542.8159282129122</v>
      </c>
      <c r="O125" s="3">
        <f t="shared" si="21"/>
        <v>135.614026147808</v>
      </c>
      <c r="P125" s="3">
        <f t="shared" si="22"/>
        <v>235.34223195240935</v>
      </c>
      <c r="Q125">
        <v>4.143484611586571</v>
      </c>
    </row>
    <row r="126" spans="1:17" ht="12.75">
      <c r="B126" s="6" t="s">
        <v>268</v>
      </c>
      <c r="C126" t="s">
        <v>269</v>
      </c>
      <c r="D126">
        <v>430.4</v>
      </c>
      <c r="E126" t="s">
        <v>25</v>
      </c>
      <c r="F126">
        <v>2452.48</v>
      </c>
      <c r="G126">
        <v>2739.61</v>
      </c>
      <c r="H126">
        <v>7130.8</v>
      </c>
      <c r="I126" s="3">
        <f t="shared" si="23"/>
        <v>1.6782877757339776</v>
      </c>
      <c r="J126">
        <v>5849.4</v>
      </c>
      <c r="K126" s="8">
        <f t="shared" si="18"/>
        <v>0.8203006675267851</v>
      </c>
      <c r="L126" s="1">
        <f t="shared" si="19"/>
        <v>524.6856634868534</v>
      </c>
      <c r="M126">
        <v>0.925592100000358</v>
      </c>
      <c r="N126" s="1">
        <f t="shared" si="20"/>
        <v>2989.7330297124495</v>
      </c>
      <c r="O126" s="3">
        <f t="shared" si="21"/>
        <v>126.3793028805981</v>
      </c>
      <c r="P126" s="3">
        <f t="shared" si="22"/>
        <v>198.60203251070007</v>
      </c>
      <c r="Q126">
        <v>4.013059193826785</v>
      </c>
    </row>
    <row r="127" spans="1:17" ht="12.75">
      <c r="B127" s="6" t="s">
        <v>270</v>
      </c>
      <c r="C127" t="s">
        <v>271</v>
      </c>
      <c r="D127">
        <v>429.4</v>
      </c>
      <c r="E127" t="s">
        <v>25</v>
      </c>
      <c r="F127">
        <v>2633.66</v>
      </c>
      <c r="G127">
        <v>2973.09</v>
      </c>
      <c r="H127">
        <v>7076.9</v>
      </c>
      <c r="I127" s="3">
        <f t="shared" si="23"/>
        <v>0.6542547895717519</v>
      </c>
      <c r="J127">
        <v>5848.8</v>
      </c>
      <c r="K127" s="8">
        <f t="shared" si="18"/>
        <v>0.8264635645551018</v>
      </c>
      <c r="L127" s="1">
        <f t="shared" si="19"/>
        <v>519.5631343181507</v>
      </c>
      <c r="M127">
        <v>-0.569375000000036</v>
      </c>
      <c r="N127" s="1">
        <f t="shared" si="20"/>
        <v>3186.6619569826285</v>
      </c>
      <c r="O127" s="3">
        <f t="shared" si="21"/>
        <v>125.14545619795018</v>
      </c>
      <c r="P127" s="3">
        <f t="shared" si="22"/>
        <v>211.6836303748983</v>
      </c>
      <c r="Q127">
        <v>4.090723607126985</v>
      </c>
    </row>
    <row r="128" spans="1:17" ht="12.75">
      <c r="A128" s="6">
        <v>1991</v>
      </c>
      <c r="B128" s="6" t="s">
        <v>272</v>
      </c>
      <c r="D128">
        <v>456</v>
      </c>
      <c r="F128">
        <f>+(F127+F129)/2</f>
        <v>2770.205</v>
      </c>
      <c r="G128">
        <f>+(G127+G129)/2</f>
        <v>3155.525</v>
      </c>
      <c r="H128">
        <v>7040.8</v>
      </c>
      <c r="I128" s="3">
        <f t="shared" si="23"/>
        <v>-1.0025168375022844</v>
      </c>
      <c r="J128">
        <v>5888</v>
      </c>
      <c r="K128" s="8">
        <f t="shared" si="18"/>
        <v>0.8362686058402454</v>
      </c>
      <c r="L128" s="1">
        <f t="shared" si="19"/>
        <v>545.2793478260869</v>
      </c>
      <c r="M128">
        <v>-1.75082300000031</v>
      </c>
      <c r="N128" s="1">
        <f t="shared" si="20"/>
        <v>3312.5780169836958</v>
      </c>
      <c r="O128" s="3">
        <f t="shared" si="21"/>
        <v>131.33963561246554</v>
      </c>
      <c r="P128" s="3">
        <f t="shared" si="22"/>
        <v>220.04798438023113</v>
      </c>
      <c r="Q128">
        <v>4.226574299695915</v>
      </c>
    </row>
    <row r="129" spans="1:17" ht="12.75">
      <c r="B129" s="6" t="s">
        <v>273</v>
      </c>
      <c r="C129" t="s">
        <v>274</v>
      </c>
      <c r="D129">
        <v>449.4</v>
      </c>
      <c r="E129" t="s">
        <v>25</v>
      </c>
      <c r="F129">
        <v>2906.75</v>
      </c>
      <c r="G129">
        <v>3337.96</v>
      </c>
      <c r="H129">
        <v>7086.5</v>
      </c>
      <c r="I129" s="3">
        <f t="shared" si="23"/>
        <v>-0.6142799040713669</v>
      </c>
      <c r="J129">
        <v>5964.3</v>
      </c>
      <c r="K129" s="8">
        <f t="shared" si="18"/>
        <v>0.8416425597967967</v>
      </c>
      <c r="L129" s="1">
        <f t="shared" si="19"/>
        <v>533.9558875308084</v>
      </c>
      <c r="M129">
        <v>-1.78610099999969</v>
      </c>
      <c r="N129" s="1">
        <f t="shared" si="20"/>
        <v>3453.6632756568247</v>
      </c>
      <c r="O129" s="3">
        <f t="shared" si="21"/>
        <v>128.61219112922345</v>
      </c>
      <c r="P129" s="3">
        <f t="shared" si="22"/>
        <v>229.41999815246962</v>
      </c>
      <c r="Q129">
        <v>4.170936225251219</v>
      </c>
    </row>
    <row r="130" spans="1:17" ht="12.75">
      <c r="B130" s="6" t="s">
        <v>275</v>
      </c>
      <c r="C130" t="s">
        <v>276</v>
      </c>
      <c r="D130">
        <v>447.8</v>
      </c>
      <c r="E130" t="s">
        <v>25</v>
      </c>
      <c r="F130">
        <v>3016.77</v>
      </c>
      <c r="G130">
        <v>3491.65</v>
      </c>
      <c r="H130">
        <v>7120.7</v>
      </c>
      <c r="I130" s="3">
        <f t="shared" si="23"/>
        <v>-0.1416390867784827</v>
      </c>
      <c r="J130">
        <v>6035.6</v>
      </c>
      <c r="K130" s="8">
        <f t="shared" si="18"/>
        <v>0.8476132964455743</v>
      </c>
      <c r="L130" s="1">
        <f t="shared" si="19"/>
        <v>528.306955397972</v>
      </c>
      <c r="M130">
        <v>-2.01643200000035</v>
      </c>
      <c r="N130" s="1">
        <f t="shared" si="20"/>
        <v>3559.134823215587</v>
      </c>
      <c r="O130" s="3">
        <f t="shared" si="21"/>
        <v>127.25155150315989</v>
      </c>
      <c r="P130" s="3">
        <f t="shared" si="22"/>
        <v>236.42626376516674</v>
      </c>
      <c r="Q130">
        <v>4.188236685923852</v>
      </c>
    </row>
    <row r="131" spans="1:17" ht="12.75">
      <c r="B131" s="6" t="s">
        <v>277</v>
      </c>
      <c r="C131" t="s">
        <v>278</v>
      </c>
      <c r="D131">
        <v>451.6</v>
      </c>
      <c r="E131" t="s">
        <v>25</v>
      </c>
      <c r="F131">
        <v>3168.83</v>
      </c>
      <c r="G131">
        <v>3696.47</v>
      </c>
      <c r="H131">
        <v>7154.1</v>
      </c>
      <c r="I131" s="3">
        <f t="shared" si="23"/>
        <v>1.0908731224123613</v>
      </c>
      <c r="J131">
        <v>6095.8</v>
      </c>
      <c r="K131" s="8">
        <f t="shared" si="18"/>
        <v>0.8520708404970576</v>
      </c>
      <c r="L131" s="1">
        <f t="shared" si="19"/>
        <v>530.0028806719381</v>
      </c>
      <c r="M131">
        <v>-2.29438200000004</v>
      </c>
      <c r="N131" s="1">
        <f t="shared" si="20"/>
        <v>3718.974819219791</v>
      </c>
      <c r="O131" s="3">
        <f t="shared" si="21"/>
        <v>127.66004342275431</v>
      </c>
      <c r="P131" s="3">
        <f t="shared" si="22"/>
        <v>247.04411752249376</v>
      </c>
      <c r="Q131">
        <v>4.248215293042075</v>
      </c>
    </row>
    <row r="132" spans="1:17" ht="12.75">
      <c r="A132" s="6">
        <v>1992</v>
      </c>
      <c r="B132" s="6" t="s">
        <v>279</v>
      </c>
      <c r="C132" t="s">
        <v>280</v>
      </c>
      <c r="D132">
        <v>492.4</v>
      </c>
      <c r="E132" t="s">
        <v>25</v>
      </c>
      <c r="F132">
        <v>3235.47</v>
      </c>
      <c r="G132">
        <v>3801.05</v>
      </c>
      <c r="H132">
        <v>7228.2</v>
      </c>
      <c r="I132" s="3">
        <f t="shared" si="23"/>
        <v>2.661629360299969</v>
      </c>
      <c r="J132">
        <v>6196.1</v>
      </c>
      <c r="K132" s="8">
        <f aca="true" t="shared" si="24" ref="K132:K163">+J132/H132</f>
        <v>0.8572120306577018</v>
      </c>
      <c r="L132" s="1">
        <f aca="true" t="shared" si="25" ref="L132:L163">+D132/K132</f>
        <v>574.4203095495553</v>
      </c>
      <c r="M132">
        <v>-1.99549300000035</v>
      </c>
      <c r="N132" s="1">
        <f aca="true" t="shared" si="26" ref="N132:N163">+F132/K132</f>
        <v>3774.4103958941914</v>
      </c>
      <c r="O132" s="3">
        <f aca="true" t="shared" si="27" ref="O132:O163">100*L132/L$84</f>
        <v>138.35872281871318</v>
      </c>
      <c r="P132" s="3">
        <f aca="true" t="shared" si="28" ref="P132:P163">100*N132/N$84</f>
        <v>250.72659287782596</v>
      </c>
      <c r="Q132">
        <v>4.186983581519664</v>
      </c>
    </row>
    <row r="133" spans="1:17" ht="12.75">
      <c r="B133" s="6" t="s">
        <v>281</v>
      </c>
      <c r="C133" t="s">
        <v>282</v>
      </c>
      <c r="D133">
        <v>494.8</v>
      </c>
      <c r="E133" t="s">
        <v>25</v>
      </c>
      <c r="F133">
        <v>3318.52</v>
      </c>
      <c r="G133">
        <v>3926.06</v>
      </c>
      <c r="H133">
        <v>7297.9</v>
      </c>
      <c r="I133" s="3">
        <f t="shared" si="23"/>
        <v>2.983136950539759</v>
      </c>
      <c r="J133">
        <v>6290.1</v>
      </c>
      <c r="K133" s="8">
        <f t="shared" si="24"/>
        <v>0.861905479658532</v>
      </c>
      <c r="L133" s="1">
        <f t="shared" si="25"/>
        <v>574.0768700020667</v>
      </c>
      <c r="M133">
        <v>-1.7807470000007</v>
      </c>
      <c r="N133" s="1">
        <f t="shared" si="26"/>
        <v>3850.213368308929</v>
      </c>
      <c r="O133" s="3">
        <f t="shared" si="27"/>
        <v>138.2759996691901</v>
      </c>
      <c r="P133" s="3">
        <f t="shared" si="28"/>
        <v>255.762033916308</v>
      </c>
      <c r="Q133">
        <v>4.121097538056756</v>
      </c>
    </row>
    <row r="134" spans="1:17" ht="12.75">
      <c r="B134" s="6" t="s">
        <v>283</v>
      </c>
      <c r="C134" t="s">
        <v>284</v>
      </c>
      <c r="D134">
        <v>428.5</v>
      </c>
      <c r="E134" t="s">
        <v>25</v>
      </c>
      <c r="F134">
        <v>3271.66</v>
      </c>
      <c r="G134">
        <v>3901.07</v>
      </c>
      <c r="H134">
        <v>7369.5</v>
      </c>
      <c r="I134" s="3">
        <f t="shared" si="23"/>
        <v>3.4940385074501137</v>
      </c>
      <c r="J134">
        <v>6380.5</v>
      </c>
      <c r="K134" s="8">
        <f t="shared" si="24"/>
        <v>0.8657982224031481</v>
      </c>
      <c r="L134" s="1">
        <f t="shared" si="25"/>
        <v>494.9190110492908</v>
      </c>
      <c r="M134">
        <v>-1.58461700000044</v>
      </c>
      <c r="N134" s="1">
        <f t="shared" si="26"/>
        <v>3778.7788370817334</v>
      </c>
      <c r="O134" s="3">
        <f t="shared" si="27"/>
        <v>119.20950761852025</v>
      </c>
      <c r="P134" s="3">
        <f t="shared" si="28"/>
        <v>251.01677975743266</v>
      </c>
      <c r="Q134">
        <v>4.124873200185787</v>
      </c>
    </row>
    <row r="135" spans="1:17" ht="12.75">
      <c r="B135" s="6" t="s">
        <v>285</v>
      </c>
      <c r="C135" t="s">
        <v>286</v>
      </c>
      <c r="D135">
        <v>501.6</v>
      </c>
      <c r="E135" t="s">
        <v>25</v>
      </c>
      <c r="F135">
        <v>3301.11</v>
      </c>
      <c r="G135">
        <v>3967.34</v>
      </c>
      <c r="H135">
        <v>7450.7</v>
      </c>
      <c r="I135" s="3">
        <f t="shared" si="23"/>
        <v>4.145874393704304</v>
      </c>
      <c r="J135">
        <v>6484.3</v>
      </c>
      <c r="K135" s="8">
        <f t="shared" si="24"/>
        <v>0.8702940663293383</v>
      </c>
      <c r="L135" s="1">
        <f t="shared" si="25"/>
        <v>576.3569113088537</v>
      </c>
      <c r="M135">
        <v>-1.30411199999981</v>
      </c>
      <c r="N135" s="1">
        <f t="shared" si="26"/>
        <v>3793.0972158906898</v>
      </c>
      <c r="O135" s="3">
        <f t="shared" si="27"/>
        <v>138.82518568844546</v>
      </c>
      <c r="P135" s="3">
        <f t="shared" si="28"/>
        <v>251.96792124914984</v>
      </c>
      <c r="Q135">
        <v>4.147547443929901</v>
      </c>
    </row>
    <row r="136" spans="1:17" ht="12.75">
      <c r="A136" s="6">
        <v>1993</v>
      </c>
      <c r="B136" s="6" t="s">
        <v>287</v>
      </c>
      <c r="C136" t="s">
        <v>288</v>
      </c>
      <c r="D136">
        <v>505.1</v>
      </c>
      <c r="E136" t="s">
        <v>25</v>
      </c>
      <c r="F136">
        <v>3435.11</v>
      </c>
      <c r="G136">
        <v>4158.5</v>
      </c>
      <c r="H136">
        <v>7459.7</v>
      </c>
      <c r="I136" s="3">
        <f aca="true" t="shared" si="29" ref="I136:I167">100*H136/H132-100</f>
        <v>3.2027337373066587</v>
      </c>
      <c r="J136">
        <v>6542.7</v>
      </c>
      <c r="K136" s="8">
        <f t="shared" si="24"/>
        <v>0.8770728045363755</v>
      </c>
      <c r="L136" s="1">
        <f t="shared" si="25"/>
        <v>575.8928989560885</v>
      </c>
      <c r="M136">
        <v>-1.9574819999998</v>
      </c>
      <c r="N136" s="1">
        <f t="shared" si="26"/>
        <v>3916.5619800693903</v>
      </c>
      <c r="O136" s="3">
        <f t="shared" si="27"/>
        <v>138.7134205655322</v>
      </c>
      <c r="P136" s="3">
        <f t="shared" si="28"/>
        <v>260.1694405372123</v>
      </c>
      <c r="Q136">
        <v>4.271543500322908</v>
      </c>
    </row>
    <row r="137" spans="1:17" ht="12.75">
      <c r="B137" s="6" t="s">
        <v>289</v>
      </c>
      <c r="C137" t="s">
        <v>290</v>
      </c>
      <c r="D137">
        <v>536.2</v>
      </c>
      <c r="E137" t="s">
        <v>25</v>
      </c>
      <c r="F137">
        <v>3516.08</v>
      </c>
      <c r="G137">
        <v>4286.72</v>
      </c>
      <c r="H137">
        <v>7497.5</v>
      </c>
      <c r="I137" s="3">
        <f t="shared" si="29"/>
        <v>2.73503336576276</v>
      </c>
      <c r="J137">
        <v>6612.1</v>
      </c>
      <c r="K137" s="8">
        <f t="shared" si="24"/>
        <v>0.8819073024341447</v>
      </c>
      <c r="L137" s="1">
        <f t="shared" si="25"/>
        <v>608.0004083422816</v>
      </c>
      <c r="M137">
        <v>-2.22599800000171</v>
      </c>
      <c r="N137" s="1">
        <f t="shared" si="26"/>
        <v>3986.9042815444413</v>
      </c>
      <c r="O137" s="3">
        <f t="shared" si="27"/>
        <v>146.44705030965994</v>
      </c>
      <c r="P137" s="3">
        <f t="shared" si="28"/>
        <v>264.8421400410102</v>
      </c>
      <c r="Q137">
        <v>4.217647907908269</v>
      </c>
    </row>
    <row r="138" spans="1:17" ht="12.75">
      <c r="B138" s="6" t="s">
        <v>291</v>
      </c>
      <c r="C138" t="s">
        <v>292</v>
      </c>
      <c r="D138">
        <v>539.3</v>
      </c>
      <c r="E138" t="s">
        <v>25</v>
      </c>
      <c r="F138">
        <v>3555.12</v>
      </c>
      <c r="G138">
        <v>4364.48</v>
      </c>
      <c r="H138">
        <v>7536</v>
      </c>
      <c r="I138" s="3">
        <f t="shared" si="29"/>
        <v>2.2593120293099958</v>
      </c>
      <c r="J138">
        <v>6674.6</v>
      </c>
      <c r="K138" s="8">
        <f t="shared" si="24"/>
        <v>0.8856953290870488</v>
      </c>
      <c r="L138" s="1">
        <f t="shared" si="25"/>
        <v>608.9001288466724</v>
      </c>
      <c r="M138">
        <v>-2.520961</v>
      </c>
      <c r="N138" s="1">
        <f t="shared" si="26"/>
        <v>4013.9310700266683</v>
      </c>
      <c r="O138" s="3">
        <f t="shared" si="27"/>
        <v>146.66376301603856</v>
      </c>
      <c r="P138" s="3">
        <f t="shared" si="28"/>
        <v>266.63747596949054</v>
      </c>
      <c r="Q138">
        <v>4.259837622768656</v>
      </c>
    </row>
    <row r="139" spans="1:17" ht="12.75">
      <c r="B139" s="6" t="s">
        <v>293</v>
      </c>
      <c r="C139" t="s">
        <v>294</v>
      </c>
      <c r="D139">
        <v>587</v>
      </c>
      <c r="E139" t="s">
        <v>25</v>
      </c>
      <c r="F139">
        <v>3754.09</v>
      </c>
      <c r="G139">
        <v>4639.65</v>
      </c>
      <c r="H139">
        <v>7637.4</v>
      </c>
      <c r="I139" s="3">
        <f t="shared" si="29"/>
        <v>2.505804823707848</v>
      </c>
      <c r="J139">
        <v>6800.2</v>
      </c>
      <c r="K139" s="8">
        <f t="shared" si="24"/>
        <v>0.8903815434571974</v>
      </c>
      <c r="L139" s="1">
        <f t="shared" si="25"/>
        <v>659.2679332960796</v>
      </c>
      <c r="M139">
        <v>-2.25757</v>
      </c>
      <c r="N139" s="1">
        <f t="shared" si="26"/>
        <v>4216.271134084292</v>
      </c>
      <c r="O139" s="3">
        <f t="shared" si="27"/>
        <v>158.79568972362213</v>
      </c>
      <c r="P139" s="3">
        <f t="shared" si="28"/>
        <v>280.0785249129322</v>
      </c>
      <c r="Q139">
        <v>4.254674325463744</v>
      </c>
    </row>
    <row r="140" spans="1:17" ht="12.75">
      <c r="A140" s="6">
        <v>1994</v>
      </c>
      <c r="B140" s="6" t="s">
        <v>295</v>
      </c>
      <c r="C140" t="s">
        <v>296</v>
      </c>
      <c r="D140">
        <v>526.7</v>
      </c>
      <c r="E140" t="s">
        <v>25</v>
      </c>
      <c r="F140">
        <v>3635.96</v>
      </c>
      <c r="G140">
        <v>4523.1</v>
      </c>
      <c r="H140">
        <v>7715.1</v>
      </c>
      <c r="I140" s="3">
        <f t="shared" si="29"/>
        <v>3.423730176816761</v>
      </c>
      <c r="J140">
        <v>6911</v>
      </c>
      <c r="K140" s="8">
        <f t="shared" si="24"/>
        <v>0.8957758162564321</v>
      </c>
      <c r="L140" s="1">
        <f t="shared" si="25"/>
        <v>587.9819374909565</v>
      </c>
      <c r="M140">
        <v>-1.82275300000038</v>
      </c>
      <c r="N140" s="1">
        <f t="shared" si="26"/>
        <v>4059.006655476777</v>
      </c>
      <c r="O140" s="3">
        <f t="shared" si="27"/>
        <v>141.62526735086288</v>
      </c>
      <c r="P140" s="3">
        <f t="shared" si="28"/>
        <v>269.6317576655597</v>
      </c>
      <c r="Q140">
        <v>4.270567482227593</v>
      </c>
    </row>
    <row r="141" spans="1:17" ht="12.75">
      <c r="B141" s="6" t="s">
        <v>297</v>
      </c>
      <c r="C141" t="s">
        <v>298</v>
      </c>
      <c r="D141">
        <v>597.1</v>
      </c>
      <c r="E141" t="s">
        <v>25</v>
      </c>
      <c r="F141">
        <v>3624.96</v>
      </c>
      <c r="G141">
        <v>4540.41</v>
      </c>
      <c r="H141">
        <v>7815.7</v>
      </c>
      <c r="I141" s="3">
        <f t="shared" si="29"/>
        <v>4.244081360453478</v>
      </c>
      <c r="J141">
        <v>7030.6</v>
      </c>
      <c r="K141" s="8">
        <f t="shared" si="24"/>
        <v>0.8995483449978889</v>
      </c>
      <c r="L141" s="1">
        <f t="shared" si="25"/>
        <v>663.7775538360879</v>
      </c>
      <c r="M141">
        <v>-1.33867699999973</v>
      </c>
      <c r="N141" s="1">
        <f t="shared" si="26"/>
        <v>4029.755621426336</v>
      </c>
      <c r="O141" s="3">
        <f t="shared" si="27"/>
        <v>159.88190712913462</v>
      </c>
      <c r="P141" s="3">
        <f t="shared" si="28"/>
        <v>267.68866951764704</v>
      </c>
      <c r="Q141">
        <v>4.190615270825808</v>
      </c>
    </row>
    <row r="142" spans="1:17" ht="12.75">
      <c r="B142" s="6" t="s">
        <v>299</v>
      </c>
      <c r="C142" t="s">
        <v>300</v>
      </c>
      <c r="D142">
        <v>625.2</v>
      </c>
      <c r="E142" t="s">
        <v>25</v>
      </c>
      <c r="F142">
        <v>3843.18</v>
      </c>
      <c r="G142">
        <v>4847.52</v>
      </c>
      <c r="H142">
        <v>7859.5</v>
      </c>
      <c r="I142" s="3">
        <f t="shared" si="29"/>
        <v>4.292728237791934</v>
      </c>
      <c r="J142">
        <v>7115.1</v>
      </c>
      <c r="K142" s="8">
        <f t="shared" si="24"/>
        <v>0.90528659583943</v>
      </c>
      <c r="L142" s="1">
        <f t="shared" si="25"/>
        <v>690.6100265632247</v>
      </c>
      <c r="M142">
        <v>-1.62230900000031</v>
      </c>
      <c r="N142" s="1">
        <f t="shared" si="26"/>
        <v>4245.263342749926</v>
      </c>
      <c r="O142" s="3">
        <f t="shared" si="27"/>
        <v>166.34495621510067</v>
      </c>
      <c r="P142" s="3">
        <f t="shared" si="28"/>
        <v>282.0044198041303</v>
      </c>
      <c r="Q142">
        <v>4.202405364114751</v>
      </c>
    </row>
    <row r="143" spans="1:17" ht="12.75">
      <c r="B143" s="6" t="s">
        <v>301</v>
      </c>
      <c r="C143" t="s">
        <v>302</v>
      </c>
      <c r="D143">
        <v>652.2</v>
      </c>
      <c r="E143" t="s">
        <v>25</v>
      </c>
      <c r="F143">
        <v>3834.44</v>
      </c>
      <c r="G143">
        <v>4872.21</v>
      </c>
      <c r="H143">
        <v>7951.6</v>
      </c>
      <c r="I143" s="3">
        <f t="shared" si="29"/>
        <v>4.113965485636484</v>
      </c>
      <c r="J143">
        <v>7232.2</v>
      </c>
      <c r="K143" s="8">
        <f t="shared" si="24"/>
        <v>0.9095276422355248</v>
      </c>
      <c r="L143" s="1">
        <f t="shared" si="25"/>
        <v>717.0755122922486</v>
      </c>
      <c r="M143">
        <v>-1.32304099999965</v>
      </c>
      <c r="N143" s="1">
        <f t="shared" si="26"/>
        <v>4215.858674262327</v>
      </c>
      <c r="O143" s="3">
        <f t="shared" si="27"/>
        <v>172.71961035488215</v>
      </c>
      <c r="P143" s="3">
        <f t="shared" si="28"/>
        <v>280.0511260254205</v>
      </c>
      <c r="Q143">
        <v>4.169580588676728</v>
      </c>
    </row>
    <row r="144" spans="1:17" ht="12.75">
      <c r="A144" s="6">
        <v>1995</v>
      </c>
      <c r="B144" s="6" t="s">
        <v>303</v>
      </c>
      <c r="C144" t="s">
        <v>304</v>
      </c>
      <c r="D144">
        <v>657.4</v>
      </c>
      <c r="E144" t="s">
        <v>25</v>
      </c>
      <c r="F144">
        <v>4157.69</v>
      </c>
      <c r="G144">
        <v>5320.05</v>
      </c>
      <c r="H144">
        <v>7973.7</v>
      </c>
      <c r="I144" s="3">
        <f t="shared" si="29"/>
        <v>3.3518684138896333</v>
      </c>
      <c r="J144">
        <v>7298.3</v>
      </c>
      <c r="K144" s="8">
        <f t="shared" si="24"/>
        <v>0.9152965373665927</v>
      </c>
      <c r="L144" s="1">
        <f t="shared" si="25"/>
        <v>718.2371757806612</v>
      </c>
      <c r="M144">
        <v>-1.80188000000089</v>
      </c>
      <c r="N144" s="1">
        <f t="shared" si="26"/>
        <v>4542.451358946603</v>
      </c>
      <c r="O144" s="3">
        <f t="shared" si="27"/>
        <v>172.99941640270092</v>
      </c>
      <c r="P144" s="3">
        <f t="shared" si="28"/>
        <v>301.74602999738545</v>
      </c>
      <c r="Q144">
        <v>4.23140655105973</v>
      </c>
    </row>
    <row r="145" spans="1:17" ht="12.75">
      <c r="B145" s="6" t="s">
        <v>305</v>
      </c>
      <c r="C145" t="s">
        <v>306</v>
      </c>
      <c r="D145">
        <v>683.9</v>
      </c>
      <c r="E145" t="s">
        <v>25</v>
      </c>
      <c r="F145">
        <v>4556.09</v>
      </c>
      <c r="G145">
        <v>5867.51</v>
      </c>
      <c r="H145">
        <v>7988</v>
      </c>
      <c r="I145" s="3">
        <f t="shared" si="29"/>
        <v>2.204537021635943</v>
      </c>
      <c r="J145">
        <v>7337.7</v>
      </c>
      <c r="K145" s="8">
        <f t="shared" si="24"/>
        <v>0.9185903855783675</v>
      </c>
      <c r="L145" s="1">
        <f t="shared" si="25"/>
        <v>744.5102961418429</v>
      </c>
      <c r="M145">
        <v>-2.419477</v>
      </c>
      <c r="N145" s="1">
        <f t="shared" si="26"/>
        <v>4959.871202147812</v>
      </c>
      <c r="O145" s="3">
        <f t="shared" si="27"/>
        <v>179.32773613165685</v>
      </c>
      <c r="P145" s="3">
        <f t="shared" si="28"/>
        <v>329.4744018774764</v>
      </c>
      <c r="Q145">
        <v>4.304100209177671</v>
      </c>
    </row>
    <row r="146" spans="1:17" ht="12.75">
      <c r="B146" s="6" t="s">
        <v>307</v>
      </c>
      <c r="C146" t="s">
        <v>308</v>
      </c>
      <c r="D146">
        <v>720.6</v>
      </c>
      <c r="E146" t="s">
        <v>25</v>
      </c>
      <c r="F146">
        <v>4789.08</v>
      </c>
      <c r="G146">
        <v>6206.05</v>
      </c>
      <c r="H146">
        <v>8053.1</v>
      </c>
      <c r="I146" s="3">
        <f t="shared" si="29"/>
        <v>2.463261021693498</v>
      </c>
      <c r="J146">
        <v>7432.1</v>
      </c>
      <c r="K146" s="8">
        <f t="shared" si="24"/>
        <v>0.9228868386087345</v>
      </c>
      <c r="L146" s="1">
        <f t="shared" si="25"/>
        <v>780.8107883370784</v>
      </c>
      <c r="M146">
        <v>-2.449442000001</v>
      </c>
      <c r="N146" s="1">
        <f t="shared" si="26"/>
        <v>5189.238593129801</v>
      </c>
      <c r="O146" s="3">
        <f t="shared" si="27"/>
        <v>188.0713157968013</v>
      </c>
      <c r="P146" s="3">
        <f t="shared" si="28"/>
        <v>344.71082251704127</v>
      </c>
      <c r="Q146">
        <v>4.388114209827357</v>
      </c>
    </row>
    <row r="147" spans="1:17" ht="12.75">
      <c r="B147" s="6" t="s">
        <v>309</v>
      </c>
      <c r="C147" t="s">
        <v>310</v>
      </c>
      <c r="D147">
        <v>724.9</v>
      </c>
      <c r="E147" t="s">
        <v>25</v>
      </c>
      <c r="F147">
        <v>5117.12</v>
      </c>
      <c r="G147">
        <v>6672.23</v>
      </c>
      <c r="H147">
        <v>8112</v>
      </c>
      <c r="I147" s="3">
        <f t="shared" si="29"/>
        <v>2.0172040847125032</v>
      </c>
      <c r="J147">
        <v>7522.5</v>
      </c>
      <c r="K147" s="8">
        <f t="shared" si="24"/>
        <v>0.9273298816568047</v>
      </c>
      <c r="L147" s="1">
        <f t="shared" si="25"/>
        <v>781.7067198404785</v>
      </c>
      <c r="M147">
        <v>-2.567537</v>
      </c>
      <c r="N147" s="1">
        <f t="shared" si="26"/>
        <v>5518.122624127617</v>
      </c>
      <c r="O147" s="3">
        <f t="shared" si="27"/>
        <v>188.2871158590252</v>
      </c>
      <c r="P147" s="3">
        <f t="shared" si="28"/>
        <v>366.5579360777997</v>
      </c>
      <c r="Q147">
        <v>4.442112766298254</v>
      </c>
    </row>
    <row r="148" spans="1:17" ht="12.75">
      <c r="A148" s="6">
        <v>1996</v>
      </c>
      <c r="B148" s="6" t="s">
        <v>311</v>
      </c>
      <c r="C148" t="s">
        <v>312</v>
      </c>
      <c r="D148">
        <v>768.1</v>
      </c>
      <c r="E148" t="s">
        <v>25</v>
      </c>
      <c r="F148">
        <v>5587.14</v>
      </c>
      <c r="G148">
        <v>7325.99</v>
      </c>
      <c r="H148">
        <v>8169.2</v>
      </c>
      <c r="I148" s="3">
        <f t="shared" si="29"/>
        <v>2.4518103264481965</v>
      </c>
      <c r="J148">
        <v>7624.1</v>
      </c>
      <c r="K148" s="8">
        <f t="shared" si="24"/>
        <v>0.9332737599764972</v>
      </c>
      <c r="L148" s="1">
        <f t="shared" si="25"/>
        <v>823.0168177227475</v>
      </c>
      <c r="M148">
        <v>-2.670347</v>
      </c>
      <c r="N148" s="1">
        <f t="shared" si="26"/>
        <v>5986.603545074172</v>
      </c>
      <c r="O148" s="3">
        <f t="shared" si="27"/>
        <v>198.23734270074115</v>
      </c>
      <c r="P148" s="3">
        <f t="shared" si="28"/>
        <v>397.6781940298681</v>
      </c>
      <c r="Q148">
        <v>4.462466450063568</v>
      </c>
    </row>
    <row r="149" spans="1:17" ht="12.75">
      <c r="B149" s="6" t="s">
        <v>313</v>
      </c>
      <c r="C149" t="s">
        <v>314</v>
      </c>
      <c r="D149">
        <v>780.9</v>
      </c>
      <c r="E149" t="s">
        <v>25</v>
      </c>
      <c r="F149">
        <v>5654.62</v>
      </c>
      <c r="G149">
        <v>7454.51</v>
      </c>
      <c r="H149">
        <v>8303.1</v>
      </c>
      <c r="I149" s="3">
        <f t="shared" si="29"/>
        <v>3.9446670005007576</v>
      </c>
      <c r="J149">
        <v>7776.6</v>
      </c>
      <c r="K149" s="8">
        <f t="shared" si="24"/>
        <v>0.9365899483325505</v>
      </c>
      <c r="L149" s="1">
        <f t="shared" si="25"/>
        <v>833.7693580742226</v>
      </c>
      <c r="M149">
        <v>-1.8983360000002</v>
      </c>
      <c r="N149" s="1">
        <f t="shared" si="26"/>
        <v>6037.455356068204</v>
      </c>
      <c r="O149" s="3">
        <f t="shared" si="27"/>
        <v>200.82727158270114</v>
      </c>
      <c r="P149" s="3">
        <f t="shared" si="28"/>
        <v>401.0561789268126</v>
      </c>
      <c r="Q149">
        <v>4.461252599953778</v>
      </c>
    </row>
    <row r="150" spans="1:17" ht="12.75">
      <c r="B150" s="6" t="s">
        <v>315</v>
      </c>
      <c r="C150" t="s">
        <v>316</v>
      </c>
      <c r="D150">
        <v>787.1</v>
      </c>
      <c r="E150" t="s">
        <v>25</v>
      </c>
      <c r="F150">
        <v>5882.16</v>
      </c>
      <c r="G150">
        <v>7796.66</v>
      </c>
      <c r="H150">
        <v>8372.7</v>
      </c>
      <c r="I150" s="3">
        <f t="shared" si="29"/>
        <v>3.968658032310543</v>
      </c>
      <c r="J150">
        <v>7866.2</v>
      </c>
      <c r="K150" s="8">
        <f t="shared" si="24"/>
        <v>0.9395057747202216</v>
      </c>
      <c r="L150" s="1">
        <f t="shared" si="25"/>
        <v>837.7809069182072</v>
      </c>
      <c r="M150">
        <v>-1.920422</v>
      </c>
      <c r="N150" s="1">
        <f t="shared" si="26"/>
        <v>6260.908829167833</v>
      </c>
      <c r="O150" s="3">
        <f t="shared" si="27"/>
        <v>201.79352010377767</v>
      </c>
      <c r="P150" s="3">
        <f t="shared" si="28"/>
        <v>415.89974973668836</v>
      </c>
      <c r="Q150">
        <v>4.467911970758453</v>
      </c>
    </row>
    <row r="151" spans="1:17" ht="12.75">
      <c r="B151" s="6" t="s">
        <v>317</v>
      </c>
      <c r="C151" t="s">
        <v>318</v>
      </c>
      <c r="D151">
        <v>808.5</v>
      </c>
      <c r="E151" t="s">
        <v>25</v>
      </c>
      <c r="F151">
        <v>6448.26</v>
      </c>
      <c r="G151">
        <v>8587.79</v>
      </c>
      <c r="H151">
        <v>8470.6</v>
      </c>
      <c r="I151" s="3">
        <f t="shared" si="29"/>
        <v>4.4206114398422045</v>
      </c>
      <c r="J151">
        <v>8000.4</v>
      </c>
      <c r="K151" s="8">
        <f t="shared" si="24"/>
        <v>0.944490354874507</v>
      </c>
      <c r="L151" s="1">
        <f t="shared" si="25"/>
        <v>856.0172116394181</v>
      </c>
      <c r="M151">
        <v>-1.6309739999997</v>
      </c>
      <c r="N151" s="1">
        <f t="shared" si="26"/>
        <v>6827.23753262337</v>
      </c>
      <c r="O151" s="3">
        <f t="shared" si="27"/>
        <v>206.18603859278826</v>
      </c>
      <c r="P151" s="3">
        <f t="shared" si="28"/>
        <v>453.5198417173549</v>
      </c>
      <c r="Q151">
        <v>4.557696931445917</v>
      </c>
    </row>
    <row r="152" spans="1:17" ht="12.75">
      <c r="A152" s="6">
        <v>1997</v>
      </c>
      <c r="B152" s="6" t="s">
        <v>319</v>
      </c>
      <c r="C152" t="s">
        <v>320</v>
      </c>
      <c r="D152">
        <v>835.2</v>
      </c>
      <c r="E152" t="s">
        <v>25</v>
      </c>
      <c r="F152">
        <v>6583.47</v>
      </c>
      <c r="G152">
        <v>8811.38</v>
      </c>
      <c r="H152">
        <v>8536.1</v>
      </c>
      <c r="I152" s="3">
        <f t="shared" si="29"/>
        <v>4.491259854086081</v>
      </c>
      <c r="J152">
        <v>8113.8</v>
      </c>
      <c r="K152" s="8">
        <f t="shared" si="24"/>
        <v>0.9505277585782734</v>
      </c>
      <c r="L152" s="1">
        <f t="shared" si="25"/>
        <v>878.6697626266362</v>
      </c>
      <c r="M152">
        <v>-1.681265</v>
      </c>
      <c r="N152" s="1">
        <f t="shared" si="26"/>
        <v>6926.120716187237</v>
      </c>
      <c r="O152" s="3">
        <f t="shared" si="27"/>
        <v>211.6422837343206</v>
      </c>
      <c r="P152" s="3">
        <f t="shared" si="28"/>
        <v>460.08845538343917</v>
      </c>
      <c r="Q152">
        <v>4.5138400437022925</v>
      </c>
    </row>
    <row r="153" spans="1:17" ht="12.75">
      <c r="B153" s="6" t="s">
        <v>321</v>
      </c>
      <c r="C153" t="s">
        <v>322</v>
      </c>
      <c r="D153">
        <v>861.2</v>
      </c>
      <c r="E153" t="s">
        <v>25</v>
      </c>
      <c r="F153">
        <v>7672.79</v>
      </c>
      <c r="G153">
        <v>10313.94</v>
      </c>
      <c r="H153">
        <v>8665.8</v>
      </c>
      <c r="I153" s="3">
        <f t="shared" si="29"/>
        <v>4.368248003757614</v>
      </c>
      <c r="J153">
        <v>8250.4</v>
      </c>
      <c r="K153" s="8">
        <f t="shared" si="24"/>
        <v>0.9520644372129521</v>
      </c>
      <c r="L153" s="1">
        <f t="shared" si="25"/>
        <v>904.560622515272</v>
      </c>
      <c r="M153">
        <v>-0.981372799999917</v>
      </c>
      <c r="N153" s="1">
        <f t="shared" si="26"/>
        <v>8059.107871375933</v>
      </c>
      <c r="O153" s="3">
        <f t="shared" si="27"/>
        <v>217.8785296457491</v>
      </c>
      <c r="P153" s="3">
        <f t="shared" si="28"/>
        <v>535.3505438685213</v>
      </c>
      <c r="Q153">
        <v>4.712779319409961</v>
      </c>
    </row>
    <row r="154" spans="1:17" ht="12.75">
      <c r="B154" s="6" t="s">
        <v>323</v>
      </c>
      <c r="C154" t="s">
        <v>324</v>
      </c>
      <c r="D154">
        <v>895.5</v>
      </c>
      <c r="E154" t="s">
        <v>25</v>
      </c>
      <c r="F154">
        <v>7945.25</v>
      </c>
      <c r="G154">
        <v>10726.51</v>
      </c>
      <c r="H154">
        <v>8773.7</v>
      </c>
      <c r="I154" s="3">
        <f t="shared" si="29"/>
        <v>4.789374992535272</v>
      </c>
      <c r="J154">
        <v>8381.9</v>
      </c>
      <c r="K154" s="8">
        <f t="shared" si="24"/>
        <v>0.9553438116188152</v>
      </c>
      <c r="L154" s="1">
        <f t="shared" si="25"/>
        <v>937.3588744795334</v>
      </c>
      <c r="M154">
        <v>-0.573518299999705</v>
      </c>
      <c r="N154" s="1">
        <f t="shared" si="26"/>
        <v>8316.639416480752</v>
      </c>
      <c r="O154" s="3">
        <f t="shared" si="27"/>
        <v>225.77853627333522</v>
      </c>
      <c r="P154" s="3">
        <f t="shared" si="28"/>
        <v>552.4578533791491</v>
      </c>
      <c r="Q154">
        <v>4.801312403869651</v>
      </c>
    </row>
    <row r="155" spans="1:17" ht="12.75">
      <c r="B155" s="6" t="s">
        <v>325</v>
      </c>
      <c r="C155" t="s">
        <v>326</v>
      </c>
      <c r="D155">
        <v>881.9</v>
      </c>
      <c r="E155" t="s">
        <v>25</v>
      </c>
      <c r="F155">
        <v>7908.24</v>
      </c>
      <c r="G155">
        <v>10726.31</v>
      </c>
      <c r="H155">
        <v>8838.4</v>
      </c>
      <c r="I155" s="3">
        <f t="shared" si="29"/>
        <v>4.342077302670404</v>
      </c>
      <c r="J155">
        <v>8471.2</v>
      </c>
      <c r="K155" s="8">
        <f t="shared" si="24"/>
        <v>0.9584540188269371</v>
      </c>
      <c r="L155" s="1">
        <f t="shared" si="25"/>
        <v>920.1276041174802</v>
      </c>
      <c r="M155">
        <v>-0.665793899999699</v>
      </c>
      <c r="N155" s="1">
        <f t="shared" si="26"/>
        <v>8251.037446406646</v>
      </c>
      <c r="O155" s="3">
        <f t="shared" si="27"/>
        <v>221.62809709108006</v>
      </c>
      <c r="P155" s="3">
        <f t="shared" si="28"/>
        <v>548.100044683877</v>
      </c>
      <c r="Q155">
        <v>4.799195335770854</v>
      </c>
    </row>
    <row r="156" spans="1:17" ht="12.75">
      <c r="A156" s="6">
        <v>1998</v>
      </c>
      <c r="B156" s="6" t="s">
        <v>327</v>
      </c>
      <c r="C156" t="s">
        <v>328</v>
      </c>
      <c r="D156">
        <v>811.9</v>
      </c>
      <c r="E156" t="s">
        <v>25</v>
      </c>
      <c r="F156">
        <v>8799.8</v>
      </c>
      <c r="G156">
        <v>11985.87</v>
      </c>
      <c r="H156">
        <v>8936.2</v>
      </c>
      <c r="I156" s="3">
        <f t="shared" si="29"/>
        <v>4.687152212368659</v>
      </c>
      <c r="J156">
        <v>8586.7</v>
      </c>
      <c r="K156" s="8">
        <f t="shared" si="24"/>
        <v>0.9608894160828988</v>
      </c>
      <c r="L156" s="1">
        <f t="shared" si="25"/>
        <v>844.9463449287852</v>
      </c>
      <c r="M156">
        <v>-0.34955089999994</v>
      </c>
      <c r="N156" s="1">
        <f t="shared" si="26"/>
        <v>9157.973698859863</v>
      </c>
      <c r="O156" s="3">
        <f t="shared" si="27"/>
        <v>203.51943549203693</v>
      </c>
      <c r="P156" s="3">
        <f t="shared" si="28"/>
        <v>608.3460202625627</v>
      </c>
      <c r="Q156">
        <v>4.949888921085675</v>
      </c>
    </row>
    <row r="157" spans="1:17" ht="12.75">
      <c r="B157" s="6" t="s">
        <v>329</v>
      </c>
      <c r="C157" t="s">
        <v>330</v>
      </c>
      <c r="D157">
        <v>794</v>
      </c>
      <c r="E157" t="s">
        <v>25</v>
      </c>
      <c r="F157">
        <v>8952.01</v>
      </c>
      <c r="G157">
        <v>12242.85</v>
      </c>
      <c r="H157">
        <v>8995.3</v>
      </c>
      <c r="I157" s="3">
        <f t="shared" si="29"/>
        <v>3.802303307253794</v>
      </c>
      <c r="J157">
        <v>8657.9</v>
      </c>
      <c r="K157" s="8">
        <f t="shared" si="24"/>
        <v>0.9624915233510833</v>
      </c>
      <c r="L157" s="1">
        <f t="shared" si="25"/>
        <v>824.9423301262431</v>
      </c>
      <c r="M157">
        <v>-0.481835900000078</v>
      </c>
      <c r="N157" s="1">
        <f t="shared" si="26"/>
        <v>9300.871522309106</v>
      </c>
      <c r="O157" s="3">
        <f t="shared" si="27"/>
        <v>198.7011345139661</v>
      </c>
      <c r="P157" s="3">
        <f t="shared" si="28"/>
        <v>617.8384391161297</v>
      </c>
      <c r="Q157">
        <v>4.9378213123644255</v>
      </c>
    </row>
    <row r="158" spans="1:17" ht="12.75">
      <c r="B158" s="6" t="s">
        <v>331</v>
      </c>
      <c r="C158" t="s">
        <v>332</v>
      </c>
      <c r="D158">
        <v>807.1</v>
      </c>
      <c r="E158" t="s">
        <v>25</v>
      </c>
      <c r="F158">
        <v>7842.62</v>
      </c>
      <c r="G158">
        <v>10775.55</v>
      </c>
      <c r="H158">
        <v>9098.9</v>
      </c>
      <c r="I158" s="3">
        <f t="shared" si="29"/>
        <v>3.7065320218379867</v>
      </c>
      <c r="J158">
        <v>8789.5</v>
      </c>
      <c r="K158" s="8">
        <f t="shared" si="24"/>
        <v>0.9659958896130302</v>
      </c>
      <c r="L158" s="1">
        <f t="shared" si="25"/>
        <v>835.5108015245463</v>
      </c>
      <c r="M158">
        <v>-0.142630399999916</v>
      </c>
      <c r="N158" s="1">
        <f t="shared" si="26"/>
        <v>8118.688789806019</v>
      </c>
      <c r="O158" s="3">
        <f t="shared" si="27"/>
        <v>201.24672731510154</v>
      </c>
      <c r="P158" s="3">
        <f t="shared" si="28"/>
        <v>539.3083860509075</v>
      </c>
      <c r="Q158">
        <v>4.6694862272569395</v>
      </c>
    </row>
    <row r="159" spans="1:17" ht="12.75">
      <c r="B159" s="6" t="s">
        <v>333</v>
      </c>
      <c r="C159" t="s">
        <v>334</v>
      </c>
      <c r="D159">
        <v>793.5</v>
      </c>
      <c r="E159" t="s">
        <v>25</v>
      </c>
      <c r="F159">
        <v>9181.43</v>
      </c>
      <c r="G159">
        <v>12670.78</v>
      </c>
      <c r="H159">
        <v>9237.1</v>
      </c>
      <c r="I159" s="3">
        <f t="shared" si="29"/>
        <v>4.510997465604632</v>
      </c>
      <c r="J159">
        <v>8953.8</v>
      </c>
      <c r="K159" s="8">
        <f t="shared" si="24"/>
        <v>0.969330201037122</v>
      </c>
      <c r="L159" s="1">
        <f t="shared" si="25"/>
        <v>818.6064966829726</v>
      </c>
      <c r="M159">
        <v>0.557217100000344</v>
      </c>
      <c r="N159" s="1">
        <f t="shared" si="26"/>
        <v>9471.932258147379</v>
      </c>
      <c r="O159" s="3">
        <f t="shared" si="27"/>
        <v>197.17504323789268</v>
      </c>
      <c r="P159" s="3">
        <f t="shared" si="28"/>
        <v>629.2016643548476</v>
      </c>
      <c r="Q159">
        <v>4.928095740472108</v>
      </c>
    </row>
    <row r="160" spans="1:17" ht="12.75">
      <c r="A160" s="6">
        <v>1999</v>
      </c>
      <c r="B160" s="6" t="s">
        <v>335</v>
      </c>
      <c r="C160" t="s">
        <v>336</v>
      </c>
      <c r="D160">
        <v>844.2</v>
      </c>
      <c r="E160" t="s">
        <v>25</v>
      </c>
      <c r="F160">
        <v>9786.16</v>
      </c>
      <c r="G160">
        <v>13563.23</v>
      </c>
      <c r="H160">
        <v>9315.5</v>
      </c>
      <c r="I160" s="3">
        <f t="shared" si="29"/>
        <v>4.244533470602704</v>
      </c>
      <c r="J160">
        <v>9066.6</v>
      </c>
      <c r="K160" s="8">
        <f t="shared" si="24"/>
        <v>0.9732810906553594</v>
      </c>
      <c r="L160" s="1">
        <f t="shared" si="25"/>
        <v>867.3753226126663</v>
      </c>
      <c r="M160">
        <v>0.650080200000048</v>
      </c>
      <c r="N160" s="1">
        <f t="shared" si="26"/>
        <v>10054.813654512165</v>
      </c>
      <c r="O160" s="3">
        <f t="shared" si="27"/>
        <v>208.92182927039184</v>
      </c>
      <c r="P160" s="3">
        <f t="shared" si="28"/>
        <v>667.9213188792702</v>
      </c>
      <c r="Q160">
        <v>4.982592969810927</v>
      </c>
    </row>
    <row r="161" spans="1:17" ht="12.75">
      <c r="B161" s="6" t="s">
        <v>337</v>
      </c>
      <c r="C161" t="s">
        <v>338</v>
      </c>
      <c r="D161">
        <v>849.3</v>
      </c>
      <c r="E161" t="s">
        <v>25</v>
      </c>
      <c r="F161">
        <v>10970.81</v>
      </c>
      <c r="G161">
        <v>15263.14</v>
      </c>
      <c r="H161">
        <v>9392.6</v>
      </c>
      <c r="I161" s="3">
        <f t="shared" si="29"/>
        <v>4.416750969950982</v>
      </c>
      <c r="J161">
        <v>9174.1</v>
      </c>
      <c r="K161" s="8">
        <f t="shared" si="24"/>
        <v>0.9767370057279134</v>
      </c>
      <c r="L161" s="1">
        <f t="shared" si="25"/>
        <v>869.5278207126585</v>
      </c>
      <c r="M161">
        <v>0.710382299999765</v>
      </c>
      <c r="N161" s="1">
        <f t="shared" si="26"/>
        <v>11232.102332217873</v>
      </c>
      <c r="O161" s="3">
        <f t="shared" si="27"/>
        <v>209.44029437866448</v>
      </c>
      <c r="P161" s="3">
        <f t="shared" si="28"/>
        <v>746.1262695957815</v>
      </c>
      <c r="Q161">
        <v>5.089746144291481</v>
      </c>
    </row>
    <row r="162" spans="1:17" ht="12.75">
      <c r="B162" s="6" t="s">
        <v>339</v>
      </c>
      <c r="C162" t="s">
        <v>340</v>
      </c>
      <c r="D162">
        <v>842.3</v>
      </c>
      <c r="E162" t="s">
        <v>25</v>
      </c>
      <c r="F162">
        <v>10336.96</v>
      </c>
      <c r="G162">
        <v>14440.74</v>
      </c>
      <c r="H162">
        <v>9502.2</v>
      </c>
      <c r="I162" s="3">
        <f t="shared" si="29"/>
        <v>4.432403916957014</v>
      </c>
      <c r="J162">
        <v>9313.5</v>
      </c>
      <c r="K162" s="8">
        <f t="shared" si="24"/>
        <v>0.9801414409294689</v>
      </c>
      <c r="L162" s="1">
        <f t="shared" si="25"/>
        <v>859.3657658238042</v>
      </c>
      <c r="M162">
        <v>1.10277490000044</v>
      </c>
      <c r="N162" s="1">
        <f t="shared" si="26"/>
        <v>10546.39623256563</v>
      </c>
      <c r="O162" s="3">
        <f t="shared" si="27"/>
        <v>206.992593779885</v>
      </c>
      <c r="P162" s="3">
        <f t="shared" si="28"/>
        <v>700.57617407136</v>
      </c>
      <c r="Q162">
        <v>4.95159451410458</v>
      </c>
    </row>
    <row r="163" spans="1:17" ht="12.75">
      <c r="B163" s="6" t="s">
        <v>341</v>
      </c>
      <c r="C163" t="s">
        <v>342</v>
      </c>
      <c r="D163">
        <v>869.3</v>
      </c>
      <c r="E163" t="s">
        <v>25</v>
      </c>
      <c r="F163">
        <v>11497.12</v>
      </c>
      <c r="G163">
        <v>16118.16</v>
      </c>
      <c r="H163">
        <v>9671.1</v>
      </c>
      <c r="I163" s="3">
        <f t="shared" si="29"/>
        <v>4.698444316939302</v>
      </c>
      <c r="J163">
        <v>9519.5</v>
      </c>
      <c r="K163" s="8">
        <f t="shared" si="24"/>
        <v>0.984324430519796</v>
      </c>
      <c r="L163" s="1">
        <f t="shared" si="25"/>
        <v>883.1437817112244</v>
      </c>
      <c r="M163">
        <v>2.1257526</v>
      </c>
      <c r="N163" s="1">
        <f t="shared" si="26"/>
        <v>11680.214006197806</v>
      </c>
      <c r="O163" s="3">
        <f t="shared" si="27"/>
        <v>212.71992593484725</v>
      </c>
      <c r="P163" s="3">
        <f t="shared" si="28"/>
        <v>775.8934388914114</v>
      </c>
      <c r="Q163">
        <v>5.289069610441566</v>
      </c>
    </row>
    <row r="164" spans="1:17" ht="12.75">
      <c r="A164" s="6">
        <v>2000</v>
      </c>
      <c r="B164" s="6" t="s">
        <v>343</v>
      </c>
      <c r="C164" t="s">
        <v>344</v>
      </c>
      <c r="D164">
        <v>832.6</v>
      </c>
      <c r="E164" t="s">
        <v>25</v>
      </c>
      <c r="F164">
        <v>10921.93</v>
      </c>
      <c r="G164">
        <v>15364.18</v>
      </c>
      <c r="H164">
        <v>9695.6</v>
      </c>
      <c r="I164" s="3">
        <f t="shared" si="29"/>
        <v>4.080296280392901</v>
      </c>
      <c r="J164">
        <v>9629.4</v>
      </c>
      <c r="K164" s="8">
        <f aca="true" t="shared" si="30" ref="K164:K195">+J164/H164</f>
        <v>0.9931721605676801</v>
      </c>
      <c r="L164" s="1">
        <f aca="true" t="shared" si="31" ref="L164:L195">+D164/K164</f>
        <v>838.3239412632148</v>
      </c>
      <c r="M164">
        <v>1.72422949999964</v>
      </c>
      <c r="N164" s="1">
        <f aca="true" t="shared" si="32" ref="N164:N197">+F164/K164</f>
        <v>10997.015858516628</v>
      </c>
      <c r="O164" s="3">
        <f aca="true" t="shared" si="33" ref="O164:O197">100*L164/L$84</f>
        <v>201.92431899297583</v>
      </c>
      <c r="P164" s="3">
        <f aca="true" t="shared" si="34" ref="P164:P197">100*N164/N$84</f>
        <v>730.5099416397932</v>
      </c>
      <c r="Q164">
        <v>5.235877428564515</v>
      </c>
    </row>
    <row r="165" spans="1:17" ht="12.75">
      <c r="B165" s="6" t="s">
        <v>345</v>
      </c>
      <c r="C165" t="s">
        <v>346</v>
      </c>
      <c r="D165">
        <v>833</v>
      </c>
      <c r="E165" t="s">
        <v>25</v>
      </c>
      <c r="F165">
        <v>10447.9</v>
      </c>
      <c r="G165">
        <v>14751.89</v>
      </c>
      <c r="H165">
        <v>9847.9</v>
      </c>
      <c r="I165" s="3">
        <f t="shared" si="29"/>
        <v>4.847433085620594</v>
      </c>
      <c r="J165">
        <v>9822.8</v>
      </c>
      <c r="K165" s="8">
        <f t="shared" si="30"/>
        <v>0.9974512332578519</v>
      </c>
      <c r="L165" s="1">
        <f t="shared" si="31"/>
        <v>835.1285478682249</v>
      </c>
      <c r="M165">
        <v>2.564182</v>
      </c>
      <c r="N165" s="1">
        <f t="shared" si="32"/>
        <v>10474.597305249012</v>
      </c>
      <c r="O165" s="3">
        <f t="shared" si="33"/>
        <v>201.15465513937562</v>
      </c>
      <c r="P165" s="3">
        <f t="shared" si="34"/>
        <v>695.8067138033508</v>
      </c>
      <c r="Q165">
        <v>5.103541440225506</v>
      </c>
    </row>
    <row r="166" spans="1:17" ht="12.75">
      <c r="B166" s="6" t="s">
        <v>347</v>
      </c>
      <c r="C166" t="s">
        <v>348</v>
      </c>
      <c r="D166">
        <v>811.8</v>
      </c>
      <c r="E166" t="s">
        <v>25</v>
      </c>
      <c r="F166">
        <v>10650.92</v>
      </c>
      <c r="G166">
        <v>15100.61</v>
      </c>
      <c r="H166">
        <v>9836.6</v>
      </c>
      <c r="I166" s="3">
        <f t="shared" si="29"/>
        <v>3.5191850308349615</v>
      </c>
      <c r="J166">
        <v>9862.1</v>
      </c>
      <c r="K166" s="8">
        <f t="shared" si="30"/>
        <v>1.0025923591484862</v>
      </c>
      <c r="L166" s="1">
        <f t="shared" si="31"/>
        <v>809.7009642976648</v>
      </c>
      <c r="M166">
        <v>1.7057846</v>
      </c>
      <c r="N166" s="1">
        <f t="shared" si="32"/>
        <v>10623.380382677118</v>
      </c>
      <c r="O166" s="3">
        <f t="shared" si="33"/>
        <v>195.02999706461563</v>
      </c>
      <c r="P166" s="3">
        <f t="shared" si="34"/>
        <v>705.6900784003767</v>
      </c>
      <c r="Q166">
        <v>5.032339331015691</v>
      </c>
    </row>
    <row r="167" spans="1:17" ht="12.75">
      <c r="B167" s="6" t="s">
        <v>349</v>
      </c>
      <c r="C167" t="s">
        <v>350</v>
      </c>
      <c r="D167">
        <v>794.3</v>
      </c>
      <c r="E167" t="s">
        <v>25</v>
      </c>
      <c r="F167">
        <v>10786.85</v>
      </c>
      <c r="G167">
        <v>15336.61</v>
      </c>
      <c r="H167">
        <v>9887.7</v>
      </c>
      <c r="I167" s="3">
        <f t="shared" si="29"/>
        <v>2.239662499612251</v>
      </c>
      <c r="J167">
        <v>9953.6</v>
      </c>
      <c r="K167" s="8">
        <f t="shared" si="30"/>
        <v>1.0066648462230852</v>
      </c>
      <c r="L167" s="1">
        <f t="shared" si="31"/>
        <v>789.0411619916413</v>
      </c>
      <c r="M167">
        <v>1.52290089999951</v>
      </c>
      <c r="N167" s="1">
        <f t="shared" si="32"/>
        <v>10715.433284942133</v>
      </c>
      <c r="O167" s="3">
        <f t="shared" si="33"/>
        <v>190.05373871645583</v>
      </c>
      <c r="P167" s="3">
        <f t="shared" si="34"/>
        <v>711.8049700333928</v>
      </c>
      <c r="Q167">
        <v>4.86308926194868</v>
      </c>
    </row>
    <row r="168" spans="1:17" ht="12.75">
      <c r="A168" s="6">
        <v>2001</v>
      </c>
      <c r="B168" s="6" t="s">
        <v>351</v>
      </c>
      <c r="C168" t="s">
        <v>352</v>
      </c>
      <c r="D168">
        <v>778.7</v>
      </c>
      <c r="E168" t="s">
        <v>25</v>
      </c>
      <c r="F168">
        <v>9878.78</v>
      </c>
      <c r="G168">
        <v>14103.06</v>
      </c>
      <c r="H168">
        <v>9875.6</v>
      </c>
      <c r="I168" s="3">
        <f aca="true" t="shared" si="35" ref="I168:I197">100*H168/H164-100</f>
        <v>1.856512232352813</v>
      </c>
      <c r="J168">
        <v>10021.5</v>
      </c>
      <c r="K168" s="8">
        <f t="shared" si="30"/>
        <v>1.014773785896553</v>
      </c>
      <c r="L168" s="1">
        <f t="shared" si="31"/>
        <v>767.3631412463204</v>
      </c>
      <c r="M168">
        <v>0.73346440000023</v>
      </c>
      <c r="N168" s="1">
        <f t="shared" si="32"/>
        <v>9734.957817492392</v>
      </c>
      <c r="O168" s="3">
        <f t="shared" si="33"/>
        <v>184.83222545570055</v>
      </c>
      <c r="P168" s="3">
        <f t="shared" si="34"/>
        <v>646.6739303294479</v>
      </c>
      <c r="Q168">
        <v>4.615342916661871</v>
      </c>
    </row>
    <row r="169" spans="1:17" ht="12.75">
      <c r="B169" s="6" t="s">
        <v>353</v>
      </c>
      <c r="C169" t="s">
        <v>354</v>
      </c>
      <c r="D169">
        <v>783.1</v>
      </c>
      <c r="E169" t="s">
        <v>25</v>
      </c>
      <c r="F169">
        <v>10502.4</v>
      </c>
      <c r="G169">
        <v>15052.92</v>
      </c>
      <c r="H169">
        <v>9905.9</v>
      </c>
      <c r="I169" s="3">
        <f t="shared" si="35"/>
        <v>0.5889580519704793</v>
      </c>
      <c r="J169">
        <v>10128.9</v>
      </c>
      <c r="K169" s="8">
        <f t="shared" si="30"/>
        <v>1.022511836380339</v>
      </c>
      <c r="L169" s="1">
        <f t="shared" si="31"/>
        <v>765.8591051348124</v>
      </c>
      <c r="M169">
        <v>0.346972800000003</v>
      </c>
      <c r="N169" s="1">
        <f t="shared" si="32"/>
        <v>10271.176945176672</v>
      </c>
      <c r="O169" s="3">
        <f t="shared" si="33"/>
        <v>184.46995324491354</v>
      </c>
      <c r="P169" s="3">
        <f t="shared" si="34"/>
        <v>682.2939029393284</v>
      </c>
      <c r="Q169">
        <v>4.714641222949805</v>
      </c>
    </row>
    <row r="170" spans="1:17" ht="12.75">
      <c r="B170" s="6" t="s">
        <v>355</v>
      </c>
      <c r="C170" t="s">
        <v>356</v>
      </c>
      <c r="D170">
        <v>714.5</v>
      </c>
      <c r="E170" t="s">
        <v>25</v>
      </c>
      <c r="F170">
        <v>8847.56</v>
      </c>
      <c r="G170">
        <v>12739.76</v>
      </c>
      <c r="H170">
        <v>9871.1</v>
      </c>
      <c r="I170" s="3">
        <f t="shared" si="35"/>
        <v>0.3507309436187285</v>
      </c>
      <c r="J170">
        <v>10135.1</v>
      </c>
      <c r="K170" s="8">
        <f t="shared" si="30"/>
        <v>1.0267447396946643</v>
      </c>
      <c r="L170" s="1">
        <f t="shared" si="31"/>
        <v>695.8886394806168</v>
      </c>
      <c r="M170">
        <v>-0.704751299999771</v>
      </c>
      <c r="N170" s="1">
        <f t="shared" si="32"/>
        <v>8617.09795818492</v>
      </c>
      <c r="O170" s="3">
        <f t="shared" si="33"/>
        <v>167.61639827479638</v>
      </c>
      <c r="P170" s="3">
        <f t="shared" si="34"/>
        <v>572.4167180920256</v>
      </c>
      <c r="Q170">
        <v>4.48076284480883</v>
      </c>
    </row>
    <row r="171" spans="1:17" ht="12.75">
      <c r="B171" s="6" t="s">
        <v>357</v>
      </c>
      <c r="C171" t="s">
        <v>358</v>
      </c>
      <c r="D171">
        <v>793</v>
      </c>
      <c r="E171" t="s">
        <v>25</v>
      </c>
      <c r="F171">
        <v>10021.5</v>
      </c>
      <c r="G171">
        <v>14502.68</v>
      </c>
      <c r="H171">
        <v>9910</v>
      </c>
      <c r="I171" s="3">
        <f t="shared" si="35"/>
        <v>0.22553273258694162</v>
      </c>
      <c r="J171">
        <v>10226.3</v>
      </c>
      <c r="K171" s="8">
        <f t="shared" si="30"/>
        <v>1.031917255297679</v>
      </c>
      <c r="L171" s="1">
        <f t="shared" si="31"/>
        <v>768.4724680480722</v>
      </c>
      <c r="M171">
        <v>-1.00582000000031</v>
      </c>
      <c r="N171" s="1">
        <f t="shared" si="32"/>
        <v>9711.534474834496</v>
      </c>
      <c r="O171" s="3">
        <f t="shared" si="33"/>
        <v>185.09942533865612</v>
      </c>
      <c r="P171" s="3">
        <f t="shared" si="34"/>
        <v>645.1179641566087</v>
      </c>
      <c r="Q171">
        <v>4.643336226984055</v>
      </c>
    </row>
    <row r="172" spans="1:17" ht="12.75">
      <c r="A172" s="6">
        <v>2002</v>
      </c>
      <c r="B172" s="6" t="s">
        <v>359</v>
      </c>
      <c r="C172" t="s">
        <v>360</v>
      </c>
      <c r="D172">
        <v>829.4</v>
      </c>
      <c r="E172" t="s">
        <v>25</v>
      </c>
      <c r="F172">
        <v>10403.94</v>
      </c>
      <c r="G172">
        <v>15120.45</v>
      </c>
      <c r="H172">
        <v>9977.3</v>
      </c>
      <c r="I172" s="3">
        <f t="shared" si="35"/>
        <v>1.0298108469358738</v>
      </c>
      <c r="J172">
        <v>10333.3</v>
      </c>
      <c r="K172" s="8">
        <f t="shared" si="30"/>
        <v>1.0356809958606035</v>
      </c>
      <c r="L172" s="1">
        <f t="shared" si="31"/>
        <v>800.8257400830325</v>
      </c>
      <c r="M172">
        <v>-0.989210499999899</v>
      </c>
      <c r="N172" s="1">
        <f t="shared" si="32"/>
        <v>10045.50633021397</v>
      </c>
      <c r="O172" s="3">
        <f t="shared" si="33"/>
        <v>192.89225112031022</v>
      </c>
      <c r="P172" s="3">
        <f t="shared" si="34"/>
        <v>667.3030517950565</v>
      </c>
      <c r="Q172">
        <v>4.658522695043507</v>
      </c>
    </row>
    <row r="173" spans="1:17" ht="12.75">
      <c r="B173" s="6" t="s">
        <v>361</v>
      </c>
      <c r="C173" t="s">
        <v>362</v>
      </c>
      <c r="D173">
        <v>864.3</v>
      </c>
      <c r="E173" t="s">
        <v>25</v>
      </c>
      <c r="F173">
        <v>9243.26</v>
      </c>
      <c r="G173">
        <v>13500.33</v>
      </c>
      <c r="H173">
        <v>10031.6</v>
      </c>
      <c r="I173" s="3">
        <f t="shared" si="35"/>
        <v>1.268940732290858</v>
      </c>
      <c r="J173">
        <v>10426.6</v>
      </c>
      <c r="K173" s="8">
        <f t="shared" si="30"/>
        <v>1.0393755731887235</v>
      </c>
      <c r="L173" s="1">
        <f t="shared" si="31"/>
        <v>831.5569677555484</v>
      </c>
      <c r="M173">
        <v>-1.09586599999966</v>
      </c>
      <c r="N173" s="1">
        <f t="shared" si="32"/>
        <v>8893.089503385572</v>
      </c>
      <c r="O173" s="3">
        <f t="shared" si="33"/>
        <v>200.294380433521</v>
      </c>
      <c r="P173" s="3">
        <f t="shared" si="34"/>
        <v>590.7502887780644</v>
      </c>
      <c r="Q173">
        <v>4.45585020242915</v>
      </c>
    </row>
    <row r="174" spans="1:17" ht="12.75">
      <c r="B174" s="6" t="s">
        <v>363</v>
      </c>
      <c r="C174" t="s">
        <v>364</v>
      </c>
      <c r="D174">
        <v>895.4</v>
      </c>
      <c r="E174" t="s">
        <v>25</v>
      </c>
      <c r="F174">
        <v>7591.93</v>
      </c>
      <c r="G174">
        <v>11144.88</v>
      </c>
      <c r="H174">
        <v>10090.7</v>
      </c>
      <c r="I174" s="3">
        <f t="shared" si="35"/>
        <v>2.224676074601618</v>
      </c>
      <c r="J174">
        <v>10527.4</v>
      </c>
      <c r="K174" s="8">
        <f t="shared" si="30"/>
        <v>1.0432774733170145</v>
      </c>
      <c r="L174" s="1">
        <f t="shared" si="31"/>
        <v>858.2568136481943</v>
      </c>
      <c r="M174">
        <v>-1.19397000000026</v>
      </c>
      <c r="N174" s="1">
        <f t="shared" si="32"/>
        <v>7276.9998338621135</v>
      </c>
      <c r="O174" s="3">
        <f t="shared" si="33"/>
        <v>206.72548413189097</v>
      </c>
      <c r="P174" s="3">
        <f t="shared" si="34"/>
        <v>483.39665890637843</v>
      </c>
      <c r="Q174">
        <v>4.262020819749534</v>
      </c>
    </row>
    <row r="175" spans="1:17" ht="12.75">
      <c r="B175" s="6" t="s">
        <v>365</v>
      </c>
      <c r="C175" t="s">
        <v>366</v>
      </c>
      <c r="D175">
        <v>956.1</v>
      </c>
      <c r="E175" t="s">
        <v>25</v>
      </c>
      <c r="F175">
        <v>8341.63</v>
      </c>
      <c r="G175">
        <v>12325.69</v>
      </c>
      <c r="H175">
        <v>10095.8</v>
      </c>
      <c r="I175" s="3">
        <f t="shared" si="35"/>
        <v>1.8748738647830407</v>
      </c>
      <c r="J175">
        <v>10591.1</v>
      </c>
      <c r="K175" s="8">
        <f t="shared" si="30"/>
        <v>1.049060005150657</v>
      </c>
      <c r="L175" s="1">
        <f t="shared" si="31"/>
        <v>911.3873327605252</v>
      </c>
      <c r="M175">
        <v>-1.82153900000049</v>
      </c>
      <c r="N175" s="1">
        <f t="shared" si="32"/>
        <v>7951.527995581193</v>
      </c>
      <c r="O175" s="3">
        <f t="shared" si="33"/>
        <v>219.52285679589346</v>
      </c>
      <c r="P175" s="3">
        <f t="shared" si="34"/>
        <v>528.2042261947526</v>
      </c>
      <c r="Q175">
        <v>4.376946949750715</v>
      </c>
    </row>
    <row r="176" spans="1:17" ht="12.75">
      <c r="A176" s="6">
        <v>2003</v>
      </c>
      <c r="B176" s="6" t="s">
        <v>367</v>
      </c>
      <c r="C176" t="s">
        <v>368</v>
      </c>
      <c r="D176">
        <v>923.6</v>
      </c>
      <c r="E176" t="s">
        <v>25</v>
      </c>
      <c r="F176">
        <v>7992.13</v>
      </c>
      <c r="G176">
        <v>11876.92</v>
      </c>
      <c r="H176">
        <v>10126</v>
      </c>
      <c r="I176" s="3">
        <f t="shared" si="35"/>
        <v>1.490383169795436</v>
      </c>
      <c r="J176">
        <v>10705.6</v>
      </c>
      <c r="K176" s="8">
        <f t="shared" si="30"/>
        <v>1.0572387912304957</v>
      </c>
      <c r="L176" s="1">
        <f t="shared" si="31"/>
        <v>873.5963981467644</v>
      </c>
      <c r="M176">
        <v>-2.18291099999988</v>
      </c>
      <c r="N176" s="1">
        <f t="shared" si="32"/>
        <v>7559.436965700195</v>
      </c>
      <c r="O176" s="3">
        <f t="shared" si="33"/>
        <v>210.4202791878948</v>
      </c>
      <c r="P176" s="3">
        <f t="shared" si="34"/>
        <v>502.15839712249283</v>
      </c>
      <c r="Q176">
        <v>4.354700940188037</v>
      </c>
    </row>
    <row r="177" spans="1:17" ht="12.75">
      <c r="B177" s="6" t="s">
        <v>369</v>
      </c>
      <c r="C177" t="s">
        <v>370</v>
      </c>
      <c r="D177">
        <v>956.2</v>
      </c>
      <c r="E177" t="s">
        <v>25</v>
      </c>
      <c r="F177">
        <v>8985.44</v>
      </c>
      <c r="G177">
        <v>13435.97</v>
      </c>
      <c r="H177">
        <v>10212.7</v>
      </c>
      <c r="I177" s="3">
        <f t="shared" si="35"/>
        <v>1.8052952669564206</v>
      </c>
      <c r="J177">
        <v>10831.8</v>
      </c>
      <c r="K177" s="8">
        <f t="shared" si="30"/>
        <v>1.0606205998413738</v>
      </c>
      <c r="L177" s="1">
        <f t="shared" si="31"/>
        <v>901.5476412046014</v>
      </c>
      <c r="M177">
        <v>-1.98521299999993</v>
      </c>
      <c r="N177" s="1">
        <f t="shared" si="32"/>
        <v>8471.870149744273</v>
      </c>
      <c r="O177" s="3">
        <f t="shared" si="33"/>
        <v>217.15280278844503</v>
      </c>
      <c r="P177" s="3">
        <f t="shared" si="34"/>
        <v>562.7695229589667</v>
      </c>
      <c r="Q177">
        <v>4.506028777452175</v>
      </c>
    </row>
    <row r="178" spans="1:17" ht="12.75">
      <c r="B178" s="6" t="s">
        <v>371</v>
      </c>
      <c r="C178" t="s">
        <v>372</v>
      </c>
      <c r="D178">
        <v>1016.2</v>
      </c>
      <c r="E178" t="s">
        <v>25</v>
      </c>
      <c r="F178">
        <v>9275.06</v>
      </c>
      <c r="G178">
        <v>13942.84</v>
      </c>
      <c r="H178">
        <v>10398.7</v>
      </c>
      <c r="I178" s="3">
        <f t="shared" si="35"/>
        <v>3.0523154984292518</v>
      </c>
      <c r="J178">
        <v>11086.1</v>
      </c>
      <c r="K178" s="8">
        <f t="shared" si="30"/>
        <v>1.066104416898266</v>
      </c>
      <c r="L178" s="1">
        <f t="shared" si="31"/>
        <v>953.1899351440093</v>
      </c>
      <c r="M178">
        <v>-0.870747599999959</v>
      </c>
      <c r="N178" s="1">
        <f t="shared" si="32"/>
        <v>8699.954575729967</v>
      </c>
      <c r="O178" s="3">
        <f t="shared" si="33"/>
        <v>229.59171157021856</v>
      </c>
      <c r="P178" s="3">
        <f t="shared" si="34"/>
        <v>577.9207187796691</v>
      </c>
      <c r="Q178">
        <v>4.5461276022426</v>
      </c>
    </row>
    <row r="179" spans="1:17" ht="12.75">
      <c r="B179" s="6" t="s">
        <v>373</v>
      </c>
      <c r="C179" t="s">
        <v>374</v>
      </c>
      <c r="D179">
        <v>1076.5</v>
      </c>
      <c r="E179" t="s">
        <v>25</v>
      </c>
      <c r="F179">
        <v>10453.92</v>
      </c>
      <c r="G179">
        <v>15811.48</v>
      </c>
      <c r="H179">
        <v>10467</v>
      </c>
      <c r="I179" s="3">
        <f t="shared" si="35"/>
        <v>3.676776481309062</v>
      </c>
      <c r="J179">
        <v>11219.5</v>
      </c>
      <c r="K179" s="8">
        <f t="shared" si="30"/>
        <v>1.0718926148848762</v>
      </c>
      <c r="L179" s="1">
        <f t="shared" si="31"/>
        <v>1004.298364454744</v>
      </c>
      <c r="M179">
        <v>-0.905634499999906</v>
      </c>
      <c r="N179" s="1">
        <f t="shared" si="32"/>
        <v>9752.768005704354</v>
      </c>
      <c r="O179" s="3">
        <f t="shared" si="33"/>
        <v>241.90203014208257</v>
      </c>
      <c r="P179" s="3">
        <f t="shared" si="34"/>
        <v>647.8570257908624</v>
      </c>
      <c r="Q179">
        <v>4.721473456585272</v>
      </c>
    </row>
    <row r="180" spans="1:17" ht="12.75">
      <c r="A180" s="6">
        <v>2004</v>
      </c>
      <c r="B180" s="6" t="s">
        <v>375</v>
      </c>
      <c r="C180" t="s">
        <v>376</v>
      </c>
      <c r="D180">
        <v>1184</v>
      </c>
      <c r="E180" t="s">
        <v>25</v>
      </c>
      <c r="F180">
        <v>10357.7</v>
      </c>
      <c r="G180">
        <v>15743.37</v>
      </c>
      <c r="H180">
        <v>10543.6</v>
      </c>
      <c r="I180" s="3">
        <f t="shared" si="35"/>
        <v>4.124037132135101</v>
      </c>
      <c r="J180">
        <v>11405.5</v>
      </c>
      <c r="K180" s="8">
        <f t="shared" si="30"/>
        <v>1.0817462726203573</v>
      </c>
      <c r="L180" s="1">
        <f t="shared" si="31"/>
        <v>1094.5265354434266</v>
      </c>
      <c r="M180">
        <v>-0.618688900000052</v>
      </c>
      <c r="N180" s="1">
        <f t="shared" si="32"/>
        <v>9574.980993380388</v>
      </c>
      <c r="O180" s="3">
        <f t="shared" si="33"/>
        <v>263.63499169083434</v>
      </c>
      <c r="P180" s="3">
        <f t="shared" si="34"/>
        <v>636.0469873524335</v>
      </c>
      <c r="Q180">
        <v>4.734263086851985</v>
      </c>
    </row>
    <row r="181" spans="1:17" ht="12.75">
      <c r="B181" s="6" t="s">
        <v>377</v>
      </c>
      <c r="C181" t="s">
        <v>378</v>
      </c>
      <c r="D181">
        <v>1227.4</v>
      </c>
      <c r="E181" t="s">
        <v>25</v>
      </c>
      <c r="F181">
        <v>10435.48</v>
      </c>
      <c r="G181">
        <v>15938.58</v>
      </c>
      <c r="H181">
        <v>10634.2</v>
      </c>
      <c r="I181" s="3">
        <f t="shared" si="35"/>
        <v>4.127214154924744</v>
      </c>
      <c r="J181">
        <v>11610.3</v>
      </c>
      <c r="K181" s="8">
        <f t="shared" si="30"/>
        <v>1.0917887570292075</v>
      </c>
      <c r="L181" s="1">
        <f t="shared" si="31"/>
        <v>1124.210147885929</v>
      </c>
      <c r="M181">
        <v>-0.311984299999949</v>
      </c>
      <c r="N181" s="1">
        <f t="shared" si="32"/>
        <v>9558.149351524078</v>
      </c>
      <c r="O181" s="3">
        <f t="shared" si="33"/>
        <v>270.7847853835589</v>
      </c>
      <c r="P181" s="3">
        <f t="shared" si="34"/>
        <v>634.9288947836542</v>
      </c>
      <c r="Q181">
        <v>4.739481390711971</v>
      </c>
    </row>
    <row r="182" spans="1:17" ht="12.75">
      <c r="B182" s="6" t="s">
        <v>379</v>
      </c>
      <c r="C182" t="s">
        <v>380</v>
      </c>
      <c r="D182">
        <v>1218.7</v>
      </c>
      <c r="E182" t="s">
        <v>25</v>
      </c>
      <c r="F182">
        <v>10080.27</v>
      </c>
      <c r="G182">
        <v>15476.64</v>
      </c>
      <c r="H182">
        <v>10728.7</v>
      </c>
      <c r="I182" s="3">
        <f t="shared" si="35"/>
        <v>3.1734736072778276</v>
      </c>
      <c r="J182">
        <v>11779.4</v>
      </c>
      <c r="K182" s="8">
        <f t="shared" si="30"/>
        <v>1.0979335800236747</v>
      </c>
      <c r="L182" s="1">
        <f t="shared" si="31"/>
        <v>1109.9942857870521</v>
      </c>
      <c r="M182">
        <v>-0.23421200000007</v>
      </c>
      <c r="N182" s="1">
        <f t="shared" si="32"/>
        <v>9181.129153352464</v>
      </c>
      <c r="O182" s="3">
        <f t="shared" si="33"/>
        <v>267.3606576306424</v>
      </c>
      <c r="P182" s="3">
        <f t="shared" si="34"/>
        <v>609.8841911561631</v>
      </c>
      <c r="Q182">
        <v>4.698387047252556</v>
      </c>
    </row>
    <row r="183" spans="1:17" ht="12.75">
      <c r="B183" s="6" t="s">
        <v>381</v>
      </c>
      <c r="C183" t="s">
        <v>382</v>
      </c>
      <c r="D183">
        <v>1294.8</v>
      </c>
      <c r="E183" t="s">
        <v>25</v>
      </c>
      <c r="F183">
        <v>10783.01</v>
      </c>
      <c r="G183">
        <v>16651.32</v>
      </c>
      <c r="H183">
        <v>10796.4</v>
      </c>
      <c r="I183" s="3">
        <f t="shared" si="35"/>
        <v>3.147033533963892</v>
      </c>
      <c r="J183">
        <v>11948.5</v>
      </c>
      <c r="K183" s="8">
        <f t="shared" si="30"/>
        <v>1.1067114964247342</v>
      </c>
      <c r="L183" s="1">
        <f t="shared" si="31"/>
        <v>1169.9526066033393</v>
      </c>
      <c r="M183">
        <v>-0.270860199999788</v>
      </c>
      <c r="N183" s="1">
        <f t="shared" si="32"/>
        <v>9743.289045821652</v>
      </c>
      <c r="O183" s="3">
        <f t="shared" si="33"/>
        <v>281.8026203408422</v>
      </c>
      <c r="P183" s="3">
        <f t="shared" si="34"/>
        <v>647.2273572953535</v>
      </c>
      <c r="Q183">
        <v>4.797050521171014</v>
      </c>
    </row>
    <row r="184" spans="1:17" ht="12.75">
      <c r="A184" s="6">
        <v>2005</v>
      </c>
      <c r="B184" s="6" t="s">
        <v>383</v>
      </c>
      <c r="C184" t="s">
        <v>384</v>
      </c>
      <c r="D184">
        <v>1438.2</v>
      </c>
      <c r="E184" t="s">
        <v>25</v>
      </c>
      <c r="F184">
        <v>10503.76</v>
      </c>
      <c r="G184">
        <v>16308.22</v>
      </c>
      <c r="H184">
        <v>10875.8</v>
      </c>
      <c r="I184" s="3">
        <f t="shared" si="35"/>
        <v>3.150726507075376</v>
      </c>
      <c r="J184">
        <v>12155.4</v>
      </c>
      <c r="K184" s="8">
        <f t="shared" si="30"/>
        <v>1.117655712683205</v>
      </c>
      <c r="L184" s="1">
        <f t="shared" si="31"/>
        <v>1286.8005627128684</v>
      </c>
      <c r="M184">
        <v>-0.117653099999984</v>
      </c>
      <c r="N184" s="1">
        <f t="shared" si="32"/>
        <v>9398.028284383896</v>
      </c>
      <c r="O184" s="3">
        <f t="shared" si="33"/>
        <v>309.947401614278</v>
      </c>
      <c r="P184" s="3">
        <f t="shared" si="34"/>
        <v>624.2923700285054</v>
      </c>
      <c r="Q184">
        <v>4.796414568050744</v>
      </c>
    </row>
    <row r="185" spans="1:17" ht="12.75">
      <c r="B185" s="6" t="s">
        <v>385</v>
      </c>
      <c r="C185" t="s">
        <v>386</v>
      </c>
      <c r="D185">
        <v>1472.4</v>
      </c>
      <c r="E185" t="s">
        <v>25</v>
      </c>
      <c r="F185">
        <v>10274.97</v>
      </c>
      <c r="G185">
        <v>16043.88</v>
      </c>
      <c r="H185">
        <v>10946.1</v>
      </c>
      <c r="I185" s="3">
        <f t="shared" si="35"/>
        <v>2.9329897876662017</v>
      </c>
      <c r="J185">
        <v>12297.5</v>
      </c>
      <c r="K185" s="8">
        <f t="shared" si="30"/>
        <v>1.1234594969897955</v>
      </c>
      <c r="L185" s="1">
        <f t="shared" si="31"/>
        <v>1310.594644439927</v>
      </c>
      <c r="M185">
        <v>-0.001848300000001</v>
      </c>
      <c r="N185" s="1">
        <f t="shared" si="32"/>
        <v>9145.830381540962</v>
      </c>
      <c r="O185" s="3">
        <f t="shared" si="33"/>
        <v>315.6786034949732</v>
      </c>
      <c r="P185" s="3">
        <f t="shared" si="34"/>
        <v>607.5393637895637</v>
      </c>
      <c r="Q185">
        <v>4.815635962126615</v>
      </c>
    </row>
    <row r="186" spans="1:17" ht="12.75">
      <c r="B186" s="6" t="s">
        <v>387</v>
      </c>
      <c r="C186" t="s">
        <v>388</v>
      </c>
      <c r="D186">
        <v>1342.6</v>
      </c>
      <c r="E186" t="s">
        <v>25</v>
      </c>
      <c r="F186">
        <v>10568.7</v>
      </c>
      <c r="G186">
        <v>16595.52</v>
      </c>
      <c r="H186">
        <v>11050</v>
      </c>
      <c r="I186" s="3">
        <f t="shared" si="35"/>
        <v>2.9947710347013015</v>
      </c>
      <c r="J186">
        <v>12538.2</v>
      </c>
      <c r="K186" s="8">
        <f t="shared" si="30"/>
        <v>1.1346787330316743</v>
      </c>
      <c r="L186" s="1">
        <f t="shared" si="31"/>
        <v>1183.2424111913988</v>
      </c>
      <c r="M186">
        <v>0.33257790000016</v>
      </c>
      <c r="N186" s="1">
        <f t="shared" si="32"/>
        <v>9314.266401875868</v>
      </c>
      <c r="O186" s="3">
        <f t="shared" si="33"/>
        <v>285.00369167962566</v>
      </c>
      <c r="P186" s="3">
        <f t="shared" si="34"/>
        <v>618.7282343857264</v>
      </c>
      <c r="Q186">
        <v>4.881319830373913</v>
      </c>
    </row>
    <row r="187" spans="1:17" ht="12.75">
      <c r="B187" s="6" t="s">
        <v>389</v>
      </c>
      <c r="C187" t="s">
        <v>390</v>
      </c>
      <c r="D187">
        <v>1538.6</v>
      </c>
      <c r="E187" t="s">
        <v>25</v>
      </c>
      <c r="F187">
        <v>10717.5</v>
      </c>
      <c r="G187">
        <v>16938.1</v>
      </c>
      <c r="H187">
        <v>11086.1</v>
      </c>
      <c r="I187" s="3">
        <f t="shared" si="35"/>
        <v>2.6833018413545346</v>
      </c>
      <c r="J187">
        <v>12696.4</v>
      </c>
      <c r="K187" s="8">
        <f t="shared" si="30"/>
        <v>1.1452539666789943</v>
      </c>
      <c r="L187" s="1">
        <f t="shared" si="31"/>
        <v>1343.457472984468</v>
      </c>
      <c r="M187">
        <v>0.069091400000048</v>
      </c>
      <c r="N187" s="1">
        <f t="shared" si="32"/>
        <v>9358.186316593681</v>
      </c>
      <c r="O187" s="3">
        <f t="shared" si="33"/>
        <v>323.59416447017367</v>
      </c>
      <c r="P187" s="3">
        <f t="shared" si="34"/>
        <v>621.6457471682952</v>
      </c>
      <c r="Q187">
        <v>4.899976342335863</v>
      </c>
    </row>
    <row r="188" spans="1:17" ht="12.75">
      <c r="A188" s="6">
        <v>2006</v>
      </c>
      <c r="B188" s="6" t="s">
        <v>391</v>
      </c>
      <c r="C188" t="s">
        <v>392</v>
      </c>
      <c r="D188">
        <v>1634.2</v>
      </c>
      <c r="E188" t="s">
        <v>25</v>
      </c>
      <c r="F188">
        <v>11109.32</v>
      </c>
      <c r="G188">
        <v>17657.24</v>
      </c>
      <c r="H188">
        <v>11217.3</v>
      </c>
      <c r="I188" s="3">
        <f t="shared" si="35"/>
        <v>3.1399988966329033</v>
      </c>
      <c r="J188">
        <v>12959.6</v>
      </c>
      <c r="K188" s="8">
        <f t="shared" si="30"/>
        <v>1.1553225820830326</v>
      </c>
      <c r="L188" s="1">
        <f t="shared" si="31"/>
        <v>1414.4967174912804</v>
      </c>
      <c r="M188">
        <v>0.798127199999726</v>
      </c>
      <c r="N188" s="1">
        <f t="shared" si="32"/>
        <v>9615.773267384795</v>
      </c>
      <c r="O188" s="3">
        <f t="shared" si="33"/>
        <v>340.70515267265625</v>
      </c>
      <c r="P188" s="3">
        <f t="shared" si="34"/>
        <v>638.7567371687198</v>
      </c>
      <c r="Q188">
        <v>4.936139462876954</v>
      </c>
    </row>
    <row r="189" spans="1:17" ht="12.75">
      <c r="B189" s="6" t="s">
        <v>393</v>
      </c>
      <c r="C189" t="s">
        <v>394</v>
      </c>
      <c r="D189">
        <v>1681.6</v>
      </c>
      <c r="E189" t="s">
        <v>25</v>
      </c>
      <c r="F189">
        <v>11150.22</v>
      </c>
      <c r="G189">
        <v>17823.05</v>
      </c>
      <c r="H189">
        <v>11291.7</v>
      </c>
      <c r="I189" s="3">
        <f t="shared" si="35"/>
        <v>3.157288897415512</v>
      </c>
      <c r="J189">
        <v>13134.1</v>
      </c>
      <c r="K189" s="8">
        <f t="shared" si="30"/>
        <v>1.1631640939805343</v>
      </c>
      <c r="L189" s="1">
        <f t="shared" si="31"/>
        <v>1445.7117518520492</v>
      </c>
      <c r="M189">
        <v>0.755073100000118</v>
      </c>
      <c r="N189" s="1">
        <f t="shared" si="32"/>
        <v>9586.110900175878</v>
      </c>
      <c r="O189" s="3">
        <f t="shared" si="33"/>
        <v>348.2238149049944</v>
      </c>
      <c r="P189" s="3">
        <f t="shared" si="34"/>
        <v>636.7863249753153</v>
      </c>
      <c r="Q189">
        <v>4.885095506389996</v>
      </c>
    </row>
    <row r="190" spans="1:17" ht="12.75">
      <c r="B190" s="6" t="s">
        <v>395</v>
      </c>
      <c r="C190" t="s">
        <v>396</v>
      </c>
      <c r="D190">
        <v>1713.8</v>
      </c>
      <c r="E190" t="s">
        <v>25</v>
      </c>
      <c r="F190">
        <v>11679.07</v>
      </c>
      <c r="G190">
        <v>18776.95</v>
      </c>
      <c r="H190">
        <v>11314.1</v>
      </c>
      <c r="I190" s="3">
        <f t="shared" si="35"/>
        <v>2.3900452488687733</v>
      </c>
      <c r="J190">
        <v>13249.6</v>
      </c>
      <c r="K190" s="8">
        <f t="shared" si="30"/>
        <v>1.1710697271546124</v>
      </c>
      <c r="L190" s="1">
        <f t="shared" si="31"/>
        <v>1463.448298816568</v>
      </c>
      <c r="M190">
        <v>0.565688200000295</v>
      </c>
      <c r="N190" s="1">
        <f t="shared" si="32"/>
        <v>9972.99283653846</v>
      </c>
      <c r="O190" s="3">
        <f t="shared" si="33"/>
        <v>352.4959583937044</v>
      </c>
      <c r="P190" s="3">
        <f t="shared" si="34"/>
        <v>662.4861243017702</v>
      </c>
      <c r="Q190">
        <v>4.9157058807531575</v>
      </c>
    </row>
    <row r="191" spans="1:17" ht="12.75">
      <c r="B191" s="6" t="s">
        <v>397</v>
      </c>
      <c r="C191" t="s">
        <v>398</v>
      </c>
      <c r="D191">
        <v>1644.5</v>
      </c>
      <c r="E191" t="s">
        <v>25</v>
      </c>
      <c r="F191">
        <v>12463.15</v>
      </c>
      <c r="G191">
        <v>20164.25</v>
      </c>
      <c r="H191">
        <v>11356.4</v>
      </c>
      <c r="I191" s="3">
        <f t="shared" si="35"/>
        <v>2.4381883620028617</v>
      </c>
      <c r="J191">
        <v>13370.1</v>
      </c>
      <c r="K191" s="8">
        <f t="shared" si="30"/>
        <v>1.1773185164312634</v>
      </c>
      <c r="L191" s="1">
        <f t="shared" si="31"/>
        <v>1396.8182586517678</v>
      </c>
      <c r="M191">
        <v>0.495066599999973</v>
      </c>
      <c r="N191" s="1">
        <f t="shared" si="32"/>
        <v>10586.047722904092</v>
      </c>
      <c r="O191" s="3">
        <f t="shared" si="33"/>
        <v>336.44700067876835</v>
      </c>
      <c r="P191" s="3">
        <f t="shared" si="34"/>
        <v>703.2101438924227</v>
      </c>
      <c r="Q191">
        <v>4.982071748718773</v>
      </c>
    </row>
    <row r="192" spans="1:17" ht="12.75">
      <c r="A192" s="6">
        <v>2007</v>
      </c>
      <c r="B192" s="6" t="s">
        <v>399</v>
      </c>
      <c r="C192" t="s">
        <v>400</v>
      </c>
      <c r="D192">
        <v>1617.8</v>
      </c>
      <c r="E192" t="s">
        <v>25</v>
      </c>
      <c r="F192">
        <v>12354.35</v>
      </c>
      <c r="G192">
        <v>20098.45</v>
      </c>
      <c r="H192">
        <v>11357.8</v>
      </c>
      <c r="I192" s="3">
        <f t="shared" si="35"/>
        <v>1.252529574853142</v>
      </c>
      <c r="J192">
        <v>13510.9</v>
      </c>
      <c r="K192" s="8">
        <f t="shared" si="30"/>
        <v>1.189570163235838</v>
      </c>
      <c r="L192" s="1">
        <f t="shared" si="31"/>
        <v>1359.987035652695</v>
      </c>
      <c r="M192">
        <v>0.16082490000008</v>
      </c>
      <c r="N192" s="1">
        <f t="shared" si="32"/>
        <v>10385.558062749336</v>
      </c>
      <c r="O192" s="3">
        <f t="shared" si="33"/>
        <v>327.57558563775245</v>
      </c>
      <c r="P192" s="3">
        <f t="shared" si="34"/>
        <v>689.8920136084142</v>
      </c>
      <c r="Q192">
        <v>4.92889477906044</v>
      </c>
    </row>
    <row r="193" spans="1:17" ht="12.75">
      <c r="B193" s="6" t="s">
        <v>401</v>
      </c>
      <c r="C193" t="s">
        <v>402</v>
      </c>
      <c r="D193">
        <v>1672.5</v>
      </c>
      <c r="E193" t="s">
        <v>25</v>
      </c>
      <c r="F193">
        <v>13408.62</v>
      </c>
      <c r="G193">
        <v>21929.81</v>
      </c>
      <c r="H193">
        <v>11491.4</v>
      </c>
      <c r="I193" s="3">
        <f t="shared" si="35"/>
        <v>1.7685556647803224</v>
      </c>
      <c r="J193">
        <v>13737.5</v>
      </c>
      <c r="K193" s="8">
        <f t="shared" si="30"/>
        <v>1.1954592129766608</v>
      </c>
      <c r="L193" s="1">
        <f t="shared" si="31"/>
        <v>1399.0439672429482</v>
      </c>
      <c r="M193">
        <v>0.135441800000081</v>
      </c>
      <c r="N193" s="1">
        <f t="shared" si="32"/>
        <v>11216.292328880802</v>
      </c>
      <c r="O193" s="3">
        <f t="shared" si="33"/>
        <v>336.98309975626063</v>
      </c>
      <c r="P193" s="3">
        <f t="shared" si="34"/>
        <v>745.076042446555</v>
      </c>
      <c r="Q193">
        <v>4.976712186779301</v>
      </c>
    </row>
    <row r="194" spans="1:17" ht="12.75">
      <c r="B194" s="6" t="s">
        <v>403</v>
      </c>
      <c r="C194" t="s">
        <v>404</v>
      </c>
      <c r="D194">
        <v>1668.3</v>
      </c>
      <c r="E194" t="s">
        <v>25</v>
      </c>
      <c r="F194">
        <v>13895.63</v>
      </c>
      <c r="G194">
        <v>22848.99</v>
      </c>
      <c r="H194">
        <v>11625.7</v>
      </c>
      <c r="I194" s="3">
        <f t="shared" si="35"/>
        <v>2.7540856099910656</v>
      </c>
      <c r="J194">
        <v>13950.6</v>
      </c>
      <c r="K194" s="8">
        <f t="shared" si="30"/>
        <v>1.1999793560817842</v>
      </c>
      <c r="L194" s="1">
        <f t="shared" si="31"/>
        <v>1390.2739172508711</v>
      </c>
      <c r="M194">
        <v>0.044743499999981</v>
      </c>
      <c r="N194" s="1">
        <f t="shared" si="32"/>
        <v>11579.890878600205</v>
      </c>
      <c r="O194" s="3">
        <f t="shared" si="33"/>
        <v>334.87068677958234</v>
      </c>
      <c r="P194" s="3">
        <f t="shared" si="34"/>
        <v>769.2291726005078</v>
      </c>
      <c r="Q194">
        <v>4.963859394972305</v>
      </c>
    </row>
    <row r="195" spans="1:17" ht="12.75">
      <c r="B195" s="6" t="s">
        <v>405</v>
      </c>
      <c r="C195" t="s">
        <v>406</v>
      </c>
      <c r="D195">
        <v>1611.1</v>
      </c>
      <c r="E195" t="s">
        <v>25</v>
      </c>
      <c r="F195">
        <v>13264.82</v>
      </c>
      <c r="G195">
        <v>21955.77</v>
      </c>
      <c r="H195">
        <v>11620.7</v>
      </c>
      <c r="I195" s="3">
        <f t="shared" si="35"/>
        <v>2.3273220386742253</v>
      </c>
      <c r="J195">
        <v>14031.2</v>
      </c>
      <c r="K195" s="8">
        <f t="shared" si="30"/>
        <v>1.2074315660846593</v>
      </c>
      <c r="L195" s="1">
        <f t="shared" si="31"/>
        <v>1334.3199277324818</v>
      </c>
      <c r="M195">
        <v>-0.002597099999999</v>
      </c>
      <c r="N195" s="1">
        <f t="shared" si="32"/>
        <v>10985.980798078568</v>
      </c>
      <c r="O195" s="3">
        <f t="shared" si="33"/>
        <v>321.3932341239705</v>
      </c>
      <c r="P195" s="3">
        <f t="shared" si="34"/>
        <v>729.7769044722278</v>
      </c>
      <c r="Q195">
        <v>4.868008535330533</v>
      </c>
    </row>
    <row r="196" spans="1:17" ht="12.75">
      <c r="A196" s="6">
        <v>2008</v>
      </c>
      <c r="B196" s="6" t="s">
        <v>407</v>
      </c>
      <c r="D196">
        <v>1593.5</v>
      </c>
      <c r="E196" t="s">
        <v>25</v>
      </c>
      <c r="F196">
        <v>12262.89</v>
      </c>
      <c r="G196">
        <v>20417.79</v>
      </c>
      <c r="H196">
        <v>11646</v>
      </c>
      <c r="I196" s="3">
        <f t="shared" si="35"/>
        <v>2.5374632411206477</v>
      </c>
      <c r="J196">
        <v>14150.8</v>
      </c>
      <c r="K196" s="8">
        <f>+J196/H196</f>
        <v>1.2150781384166236</v>
      </c>
      <c r="L196" s="1">
        <f>+D196/K196</f>
        <v>1311.4382932413716</v>
      </c>
      <c r="M196">
        <v>-0.053100500000028</v>
      </c>
      <c r="N196" s="1">
        <f t="shared" si="32"/>
        <v>10092.264532040592</v>
      </c>
      <c r="O196" s="3">
        <f t="shared" si="33"/>
        <v>315.88181039545157</v>
      </c>
      <c r="P196" s="3">
        <f t="shared" si="34"/>
        <v>670.4091063581309</v>
      </c>
      <c r="Q196">
        <v>4.691931578016879</v>
      </c>
    </row>
    <row r="197" spans="1:17" ht="12.75">
      <c r="B197" s="6" t="s">
        <v>408</v>
      </c>
      <c r="D197">
        <v>1533.3</v>
      </c>
      <c r="E197" t="s">
        <v>25</v>
      </c>
      <c r="F197">
        <v>11350.01</v>
      </c>
      <c r="G197">
        <v>19018.86</v>
      </c>
      <c r="H197">
        <v>11727.4</v>
      </c>
      <c r="I197" s="3">
        <f t="shared" si="35"/>
        <v>2.0537097307551733</v>
      </c>
      <c r="J197">
        <v>14294.5</v>
      </c>
      <c r="K197" s="8">
        <f>+J197/H197</f>
        <v>1.2188976243668674</v>
      </c>
      <c r="L197" s="1">
        <f>+D197/K197</f>
        <v>1257.9399363391512</v>
      </c>
      <c r="M197">
        <v>-0.078097400000047</v>
      </c>
      <c r="N197" s="1">
        <f t="shared" si="32"/>
        <v>9311.700813179894</v>
      </c>
      <c r="O197" s="3">
        <f t="shared" si="33"/>
        <v>302.99583785785916</v>
      </c>
      <c r="P197" s="3">
        <f t="shared" si="34"/>
        <v>618.5578074196585</v>
      </c>
      <c r="Q197">
        <v>4.484768886875917</v>
      </c>
    </row>
    <row r="198" spans="1:14" ht="12.75">
      <c r="B198" s="6" t="s">
        <v>409</v>
      </c>
      <c r="D198" s="3">
        <v>1421.6679745921535</v>
      </c>
      <c r="E198" t="s">
        <v>25</v>
      </c>
      <c r="F198">
        <v>11022.06</v>
      </c>
      <c r="G198">
        <v>18601.94</v>
      </c>
      <c r="M198">
        <v>-0.088533999999982</v>
      </c>
      <c r="N198" s="1"/>
    </row>
  </sheetData>
  <hyperlinks>
    <hyperlink ref="E2" r:id="rId1" display="http://www.djindexes.com/mdsidx/index.cfm?event=showavgIndexData&amp;perf=Historical%20Values"/>
  </hyperlink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14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9" sqref="A19"/>
    </sheetView>
  </sheetViews>
  <sheetFormatPr defaultColWidth="11.421875" defaultRowHeight="12.75"/>
  <cols>
    <col min="1" max="1" width="24.00390625" style="0" customWidth="1"/>
  </cols>
  <sheetData>
    <row r="1" spans="1:50" ht="12.75">
      <c r="A1" t="s">
        <v>422</v>
      </c>
      <c r="B1">
        <v>1960</v>
      </c>
      <c r="C1">
        <v>1961</v>
      </c>
      <c r="D1">
        <v>1962</v>
      </c>
      <c r="E1">
        <v>1963</v>
      </c>
      <c r="F1">
        <v>1964</v>
      </c>
      <c r="G1">
        <v>1965</v>
      </c>
      <c r="H1">
        <v>1966</v>
      </c>
      <c r="I1">
        <v>1967</v>
      </c>
      <c r="J1">
        <v>1968</v>
      </c>
      <c r="K1">
        <v>1969</v>
      </c>
      <c r="L1">
        <v>1970</v>
      </c>
      <c r="M1">
        <v>1971</v>
      </c>
      <c r="N1">
        <v>1972</v>
      </c>
      <c r="O1">
        <v>1973</v>
      </c>
      <c r="P1">
        <v>1974</v>
      </c>
      <c r="Q1">
        <v>1975</v>
      </c>
      <c r="R1">
        <v>1976</v>
      </c>
      <c r="S1">
        <v>1977</v>
      </c>
      <c r="T1">
        <v>1978</v>
      </c>
      <c r="U1">
        <v>1979</v>
      </c>
      <c r="V1">
        <v>1980</v>
      </c>
      <c r="W1">
        <v>1981</v>
      </c>
      <c r="X1">
        <v>1982</v>
      </c>
      <c r="Y1">
        <v>1983</v>
      </c>
      <c r="Z1">
        <v>1984</v>
      </c>
      <c r="AA1">
        <v>1985</v>
      </c>
      <c r="AB1">
        <v>1986</v>
      </c>
      <c r="AC1">
        <v>1987</v>
      </c>
      <c r="AD1">
        <v>1988</v>
      </c>
      <c r="AE1">
        <v>1989</v>
      </c>
      <c r="AF1">
        <v>1990</v>
      </c>
      <c r="AG1">
        <v>1991</v>
      </c>
      <c r="AH1">
        <v>1992</v>
      </c>
      <c r="AI1">
        <v>1993</v>
      </c>
      <c r="AJ1">
        <v>1994</v>
      </c>
      <c r="AK1">
        <v>1995</v>
      </c>
      <c r="AL1">
        <v>1996</v>
      </c>
      <c r="AM1">
        <v>1997</v>
      </c>
      <c r="AN1">
        <v>1998</v>
      </c>
      <c r="AO1">
        <v>1999</v>
      </c>
      <c r="AP1">
        <v>2000</v>
      </c>
      <c r="AQ1">
        <v>2001</v>
      </c>
      <c r="AR1">
        <v>2002</v>
      </c>
      <c r="AS1">
        <v>2003</v>
      </c>
      <c r="AT1">
        <v>2004</v>
      </c>
      <c r="AU1">
        <v>2005</v>
      </c>
      <c r="AV1">
        <v>2006</v>
      </c>
      <c r="AW1">
        <v>2007</v>
      </c>
      <c r="AX1">
        <v>2008</v>
      </c>
    </row>
    <row r="2" ht="12.75">
      <c r="A2" s="7" t="s">
        <v>423</v>
      </c>
    </row>
    <row r="3" ht="12.75">
      <c r="A3" s="2" t="s">
        <v>1</v>
      </c>
    </row>
    <row r="4" spans="1:50" ht="12.75">
      <c r="A4" t="s">
        <v>0</v>
      </c>
      <c r="B4" s="3">
        <v>62.6906172</v>
      </c>
      <c r="C4" s="3">
        <v>63.322717</v>
      </c>
      <c r="D4" s="3">
        <v>63.6002829</v>
      </c>
      <c r="E4" s="3">
        <v>63.9151267</v>
      </c>
      <c r="F4" s="3">
        <v>63.6180648</v>
      </c>
      <c r="G4" s="3">
        <v>63.4945398</v>
      </c>
      <c r="H4" s="3">
        <v>63.6323063</v>
      </c>
      <c r="I4" s="3">
        <v>63.2997066</v>
      </c>
      <c r="J4" s="3">
        <v>63.0173339</v>
      </c>
      <c r="K4" s="3">
        <v>62.3372281</v>
      </c>
      <c r="L4" s="3">
        <v>63.3416496</v>
      </c>
      <c r="M4" s="3">
        <v>63.9805447</v>
      </c>
      <c r="N4" s="3">
        <v>64.0450877</v>
      </c>
      <c r="O4" s="3">
        <v>64.0263664</v>
      </c>
      <c r="P4" s="3">
        <v>65.5351989</v>
      </c>
      <c r="Q4" s="3">
        <v>67.5280501</v>
      </c>
      <c r="R4" s="3">
        <v>66.7534293</v>
      </c>
      <c r="S4" s="3">
        <v>66.28396</v>
      </c>
      <c r="T4" s="3">
        <v>65.933794</v>
      </c>
      <c r="U4" s="3">
        <v>65.4820116</v>
      </c>
      <c r="V4" s="3">
        <v>66.0267491</v>
      </c>
      <c r="W4" s="3">
        <v>66.2832165</v>
      </c>
      <c r="X4" s="3">
        <v>65.3092794</v>
      </c>
      <c r="Y4" s="3">
        <v>64.3685214</v>
      </c>
      <c r="Z4" s="3">
        <v>63.4417813</v>
      </c>
      <c r="AA4" s="3">
        <v>62.8493202</v>
      </c>
      <c r="AB4" s="3">
        <v>62.159141</v>
      </c>
      <c r="AC4" s="3">
        <v>62.0997984</v>
      </c>
      <c r="AD4" s="3">
        <v>61.388282</v>
      </c>
      <c r="AE4" s="3">
        <v>60.9395017</v>
      </c>
      <c r="AF4" s="3">
        <v>61.3282566</v>
      </c>
      <c r="AG4" s="3">
        <v>62.0077742</v>
      </c>
      <c r="AH4" s="3">
        <v>62.1128775</v>
      </c>
      <c r="AI4" s="3">
        <v>61.7064732</v>
      </c>
      <c r="AJ4" s="3">
        <v>60.2966908</v>
      </c>
      <c r="AK4" s="3">
        <v>59.6409528</v>
      </c>
      <c r="AL4" s="3">
        <v>59.3086704</v>
      </c>
      <c r="AM4" s="3">
        <v>58.888308</v>
      </c>
      <c r="AN4" s="3">
        <v>58.5664625</v>
      </c>
      <c r="AO4" s="3">
        <v>58.6601875</v>
      </c>
      <c r="AP4" s="3">
        <v>58.9139017</v>
      </c>
      <c r="AQ4" s="3">
        <v>59.1028421</v>
      </c>
      <c r="AR4" s="3">
        <v>58.8880866</v>
      </c>
      <c r="AS4" s="3">
        <v>58.7114193</v>
      </c>
      <c r="AT4" s="3">
        <v>58.1789335</v>
      </c>
      <c r="AU4" s="3">
        <v>57.9800348</v>
      </c>
      <c r="AV4" s="3">
        <v>57.62792</v>
      </c>
      <c r="AW4" s="3">
        <v>57.2159123</v>
      </c>
      <c r="AX4" s="3">
        <v>57.2085417</v>
      </c>
    </row>
    <row r="5" spans="1:50" ht="12.75">
      <c r="A5" t="s">
        <v>4</v>
      </c>
      <c r="B5" s="3">
        <f>100*B7/B8</f>
        <v>60.68166711416247</v>
      </c>
      <c r="C5" s="3">
        <f aca="true" t="shared" si="0" ref="C5:AX5">100*C7/C8</f>
        <v>60.40902121225571</v>
      </c>
      <c r="D5" s="3">
        <f t="shared" si="0"/>
        <v>60.478516005388315</v>
      </c>
      <c r="E5" s="3">
        <f t="shared" si="0"/>
        <v>60.82716016259262</v>
      </c>
      <c r="F5" s="3">
        <f t="shared" si="0"/>
        <v>59.62607697935072</v>
      </c>
      <c r="G5" s="3">
        <f t="shared" si="0"/>
        <v>59.39859353791132</v>
      </c>
      <c r="H5" s="3">
        <f t="shared" si="0"/>
        <v>59.43207185459408</v>
      </c>
      <c r="I5" s="3">
        <f t="shared" si="0"/>
        <v>59.53863249627949</v>
      </c>
      <c r="J5" s="3">
        <f t="shared" si="0"/>
        <v>59.00243709337278</v>
      </c>
      <c r="K5" s="3">
        <f t="shared" si="0"/>
        <v>58.185529043451886</v>
      </c>
      <c r="L5" s="3">
        <f t="shared" si="0"/>
        <v>57.44660287133125</v>
      </c>
      <c r="M5" s="3">
        <f t="shared" si="0"/>
        <v>57.49008763456757</v>
      </c>
      <c r="N5" s="3">
        <f t="shared" si="0"/>
        <v>57.5363750736862</v>
      </c>
      <c r="O5" s="3">
        <f t="shared" si="0"/>
        <v>57.03852340043979</v>
      </c>
      <c r="P5" s="3">
        <f t="shared" si="0"/>
        <v>57.282650278245654</v>
      </c>
      <c r="Q5" s="3">
        <f t="shared" si="0"/>
        <v>58.33863661821143</v>
      </c>
      <c r="R5" s="3">
        <f t="shared" si="0"/>
        <v>58.047857628514315</v>
      </c>
      <c r="S5" s="3">
        <f t="shared" si="0"/>
        <v>58.00505455461239</v>
      </c>
      <c r="T5" s="3">
        <f t="shared" si="0"/>
        <v>57.49657080126975</v>
      </c>
      <c r="U5" s="3">
        <f t="shared" si="0"/>
        <v>57.78256496554089</v>
      </c>
      <c r="V5" s="3">
        <f t="shared" si="0"/>
        <v>58.243799267041595</v>
      </c>
      <c r="W5" s="3">
        <f t="shared" si="0"/>
        <v>59.03587746424518</v>
      </c>
      <c r="X5" s="3">
        <f t="shared" si="0"/>
        <v>59.10868407190881</v>
      </c>
      <c r="Y5" s="3">
        <f t="shared" si="0"/>
        <v>58.942041883282975</v>
      </c>
      <c r="Z5" s="3">
        <f t="shared" si="0"/>
        <v>58.65309453344355</v>
      </c>
      <c r="AA5" s="3">
        <f t="shared" si="0"/>
        <v>58.565889746650825</v>
      </c>
      <c r="AB5" s="3">
        <f t="shared" si="0"/>
        <v>58.20471728895658</v>
      </c>
      <c r="AC5" s="3">
        <f t="shared" si="0"/>
        <v>58.416189417009534</v>
      </c>
      <c r="AD5" s="3">
        <f t="shared" si="0"/>
        <v>58.04885895109079</v>
      </c>
      <c r="AE5" s="3">
        <f t="shared" si="0"/>
        <v>58.05418821732442</v>
      </c>
      <c r="AF5" s="3">
        <f t="shared" si="0"/>
        <v>57.61507880762771</v>
      </c>
      <c r="AG5" s="3">
        <f t="shared" si="0"/>
        <v>57.849197083507725</v>
      </c>
      <c r="AH5" s="3">
        <f t="shared" si="0"/>
        <v>58.20736925618115</v>
      </c>
      <c r="AI5" s="3">
        <f t="shared" si="0"/>
        <v>58.531910651149445</v>
      </c>
      <c r="AJ5" s="3">
        <f t="shared" si="0"/>
        <v>58.28690932706581</v>
      </c>
      <c r="AK5" s="3">
        <f t="shared" si="0"/>
        <v>57.80405104085528</v>
      </c>
      <c r="AL5" s="3">
        <f t="shared" si="0"/>
        <v>58.09614322337577</v>
      </c>
      <c r="AM5" s="3">
        <f t="shared" si="0"/>
        <v>58.03699313711114</v>
      </c>
      <c r="AN5" s="3">
        <f t="shared" si="0"/>
        <v>58.02797593456922</v>
      </c>
      <c r="AO5" s="3">
        <f t="shared" si="0"/>
        <v>58.24676555584499</v>
      </c>
      <c r="AP5" s="3">
        <f t="shared" si="0"/>
        <v>58.525964260944995</v>
      </c>
      <c r="AQ5" s="3">
        <f t="shared" si="0"/>
        <v>58.603799572233584</v>
      </c>
      <c r="AR5" s="3">
        <f t="shared" si="0"/>
        <v>58.28230575223878</v>
      </c>
      <c r="AS5" s="3">
        <f t="shared" si="0"/>
        <v>58.27984918044452</v>
      </c>
      <c r="AT5" s="3">
        <f t="shared" si="0"/>
        <v>58.106578048127375</v>
      </c>
      <c r="AU5" s="3">
        <f t="shared" si="0"/>
        <v>58.16580962098534</v>
      </c>
      <c r="AV5" s="3">
        <f t="shared" si="0"/>
        <v>57.703846677284446</v>
      </c>
      <c r="AW5" s="3">
        <f t="shared" si="0"/>
        <v>57.11109417553376</v>
      </c>
      <c r="AX5" s="3">
        <f t="shared" si="0"/>
        <v>57.029623188904864</v>
      </c>
    </row>
    <row r="6" spans="1:50" ht="12.75">
      <c r="A6" t="s">
        <v>6</v>
      </c>
      <c r="B6" s="3">
        <f>+B5-B4</f>
        <v>-2.008950085837526</v>
      </c>
      <c r="C6" s="3">
        <f aca="true" t="shared" si="1" ref="C6:AX6">+C5-C4</f>
        <v>-2.913695787744288</v>
      </c>
      <c r="D6" s="3">
        <f t="shared" si="1"/>
        <v>-3.1217668946116888</v>
      </c>
      <c r="E6" s="3">
        <f t="shared" si="1"/>
        <v>-3.0879665374073824</v>
      </c>
      <c r="F6" s="3">
        <f t="shared" si="1"/>
        <v>-3.9919878206492783</v>
      </c>
      <c r="G6" s="3">
        <f t="shared" si="1"/>
        <v>-4.095946262088681</v>
      </c>
      <c r="H6" s="3">
        <f t="shared" si="1"/>
        <v>-4.2002344454059255</v>
      </c>
      <c r="I6" s="3">
        <f t="shared" si="1"/>
        <v>-3.76107410372051</v>
      </c>
      <c r="J6" s="3">
        <f t="shared" si="1"/>
        <v>-4.01489680662722</v>
      </c>
      <c r="K6" s="3">
        <f t="shared" si="1"/>
        <v>-4.151699056548111</v>
      </c>
      <c r="L6" s="3">
        <f t="shared" si="1"/>
        <v>-5.895046728668746</v>
      </c>
      <c r="M6" s="3">
        <f t="shared" si="1"/>
        <v>-6.49045706543243</v>
      </c>
      <c r="N6" s="3">
        <f t="shared" si="1"/>
        <v>-6.508712626313795</v>
      </c>
      <c r="O6" s="3">
        <f t="shared" si="1"/>
        <v>-6.987842999560208</v>
      </c>
      <c r="P6" s="3">
        <f t="shared" si="1"/>
        <v>-8.252548621754343</v>
      </c>
      <c r="Q6" s="3">
        <f t="shared" si="1"/>
        <v>-9.18941348178857</v>
      </c>
      <c r="R6" s="3">
        <f t="shared" si="1"/>
        <v>-8.705571671485679</v>
      </c>
      <c r="S6" s="3">
        <f t="shared" si="1"/>
        <v>-8.2789054453876</v>
      </c>
      <c r="T6" s="3">
        <f t="shared" si="1"/>
        <v>-8.437223198730258</v>
      </c>
      <c r="U6" s="3">
        <f t="shared" si="1"/>
        <v>-7.699446634459115</v>
      </c>
      <c r="V6" s="3">
        <f t="shared" si="1"/>
        <v>-7.782949832958408</v>
      </c>
      <c r="W6" s="3">
        <f t="shared" si="1"/>
        <v>-7.247339035754813</v>
      </c>
      <c r="X6" s="3">
        <f t="shared" si="1"/>
        <v>-6.2005953280911825</v>
      </c>
      <c r="Y6" s="3">
        <f t="shared" si="1"/>
        <v>-5.4264795167170305</v>
      </c>
      <c r="Z6" s="3">
        <f t="shared" si="1"/>
        <v>-4.788686766556452</v>
      </c>
      <c r="AA6" s="3">
        <f t="shared" si="1"/>
        <v>-4.283430453349176</v>
      </c>
      <c r="AB6" s="3">
        <f t="shared" si="1"/>
        <v>-3.954423711043418</v>
      </c>
      <c r="AC6" s="3">
        <f t="shared" si="1"/>
        <v>-3.6836089829904637</v>
      </c>
      <c r="AD6" s="3">
        <f t="shared" si="1"/>
        <v>-3.339423048909204</v>
      </c>
      <c r="AE6" s="3">
        <f t="shared" si="1"/>
        <v>-2.8853134826755777</v>
      </c>
      <c r="AF6" s="3">
        <f t="shared" si="1"/>
        <v>-3.713177792372292</v>
      </c>
      <c r="AG6" s="3">
        <f t="shared" si="1"/>
        <v>-4.158577116492275</v>
      </c>
      <c r="AH6" s="3">
        <f t="shared" si="1"/>
        <v>-3.9055082438188506</v>
      </c>
      <c r="AI6" s="3">
        <f t="shared" si="1"/>
        <v>-3.1745625488505524</v>
      </c>
      <c r="AJ6" s="3">
        <f t="shared" si="1"/>
        <v>-2.0097814729341934</v>
      </c>
      <c r="AK6" s="3">
        <f t="shared" si="1"/>
        <v>-1.8369017591447232</v>
      </c>
      <c r="AL6" s="3">
        <f t="shared" si="1"/>
        <v>-1.2125271766242278</v>
      </c>
      <c r="AM6" s="3">
        <f t="shared" si="1"/>
        <v>-0.8513148628888629</v>
      </c>
      <c r="AN6" s="3">
        <f t="shared" si="1"/>
        <v>-0.5384865654307802</v>
      </c>
      <c r="AO6" s="3">
        <f t="shared" si="1"/>
        <v>-0.41342194415501154</v>
      </c>
      <c r="AP6" s="3">
        <f t="shared" si="1"/>
        <v>-0.3879374390550012</v>
      </c>
      <c r="AQ6" s="3">
        <f t="shared" si="1"/>
        <v>-0.499042527766413</v>
      </c>
      <c r="AR6" s="3">
        <f t="shared" si="1"/>
        <v>-0.6057808477612241</v>
      </c>
      <c r="AS6" s="3">
        <f t="shared" si="1"/>
        <v>-0.43157011955548086</v>
      </c>
      <c r="AT6" s="3">
        <f t="shared" si="1"/>
        <v>-0.0723554518726246</v>
      </c>
      <c r="AU6" s="3">
        <f t="shared" si="1"/>
        <v>0.18577482098534404</v>
      </c>
      <c r="AV6" s="3">
        <f t="shared" si="1"/>
        <v>0.07592667728444269</v>
      </c>
      <c r="AW6" s="3">
        <f t="shared" si="1"/>
        <v>-0.10481812446624161</v>
      </c>
      <c r="AX6" s="3">
        <f t="shared" si="1"/>
        <v>-0.17891851109513368</v>
      </c>
    </row>
    <row r="7" spans="1:50" ht="12.75">
      <c r="A7" t="s">
        <v>5</v>
      </c>
      <c r="B7" s="1">
        <v>193.52824604258407</v>
      </c>
      <c r="C7" s="1">
        <v>209.3506160219419</v>
      </c>
      <c r="D7" s="1">
        <v>228.603796520326</v>
      </c>
      <c r="E7" s="1">
        <v>251.07839050365268</v>
      </c>
      <c r="F7" s="1">
        <v>272.2945392575109</v>
      </c>
      <c r="G7" s="1">
        <v>295.94712049661877</v>
      </c>
      <c r="H7" s="1">
        <v>319.6182689604236</v>
      </c>
      <c r="I7" s="1">
        <v>341.11602062218753</v>
      </c>
      <c r="J7" s="1">
        <v>366.6975302048249</v>
      </c>
      <c r="K7" s="1">
        <v>403.6370237396565</v>
      </c>
      <c r="L7" s="1">
        <v>447.15137784221923</v>
      </c>
      <c r="M7" s="1">
        <v>495.67991412547553</v>
      </c>
      <c r="N7" s="1">
        <v>552.172758291294</v>
      </c>
      <c r="O7" s="1">
        <v>633.6457402620613</v>
      </c>
      <c r="P7" s="1">
        <v>735.9521798554304</v>
      </c>
      <c r="Q7" s="1">
        <v>844.5673497958722</v>
      </c>
      <c r="R7" s="1">
        <v>965.0242830431158</v>
      </c>
      <c r="S7" s="1">
        <v>1068.912031273186</v>
      </c>
      <c r="T7" s="1">
        <v>1163.6327280653165</v>
      </c>
      <c r="U7" s="1">
        <v>1325.3862635763053</v>
      </c>
      <c r="V7" s="1">
        <v>1501.4561608412225</v>
      </c>
      <c r="W7" s="1">
        <v>1677.8839929378</v>
      </c>
      <c r="X7" s="1">
        <v>1836.136575080907</v>
      </c>
      <c r="Y7" s="1">
        <v>1954.0085380453245</v>
      </c>
      <c r="Z7" s="1">
        <v>2109.20268567583</v>
      </c>
      <c r="AA7" s="1">
        <v>2262.9475582674804</v>
      </c>
      <c r="AB7" s="1">
        <v>2382.529768928995</v>
      </c>
      <c r="AC7" s="1">
        <v>2516.041524163249</v>
      </c>
      <c r="AD7" s="1">
        <v>2722.2016720747433</v>
      </c>
      <c r="AE7" s="1">
        <v>2979.2112593566285</v>
      </c>
      <c r="AF7" s="1">
        <v>3184.3667141095143</v>
      </c>
      <c r="AG7" s="1">
        <v>3414.034</v>
      </c>
      <c r="AH7" s="1">
        <v>3580.312</v>
      </c>
      <c r="AI7" s="1">
        <v>3610.617</v>
      </c>
      <c r="AJ7" s="1">
        <v>3769.531</v>
      </c>
      <c r="AK7" s="1">
        <v>3888.571</v>
      </c>
      <c r="AL7" s="1">
        <v>4101.762</v>
      </c>
      <c r="AM7" s="1">
        <v>4313.733</v>
      </c>
      <c r="AN7" s="1">
        <v>4508.089</v>
      </c>
      <c r="AO7" s="1">
        <v>4762.739</v>
      </c>
      <c r="AP7" s="1">
        <v>5113.87</v>
      </c>
      <c r="AQ7" s="1">
        <v>5310.102</v>
      </c>
      <c r="AR7" s="1">
        <v>5472.149</v>
      </c>
      <c r="AS7" s="1">
        <v>5569.1</v>
      </c>
      <c r="AT7" s="1">
        <v>5815.562</v>
      </c>
      <c r="AU7" s="1">
        <v>6025.53</v>
      </c>
      <c r="AV7" s="1">
        <v>6275.201</v>
      </c>
      <c r="AW7" s="1">
        <v>6519.694</v>
      </c>
      <c r="AX7" s="1">
        <v>6624.504</v>
      </c>
    </row>
    <row r="8" spans="1:50" ht="12.75">
      <c r="A8" t="s">
        <v>3</v>
      </c>
      <c r="B8" s="1">
        <v>318.9237462419957</v>
      </c>
      <c r="C8" s="1">
        <v>346.555219437108</v>
      </c>
      <c r="D8" s="1">
        <v>377.99174255525486</v>
      </c>
      <c r="E8" s="1">
        <v>412.7734877520395</v>
      </c>
      <c r="F8" s="1">
        <v>456.6702239220099</v>
      </c>
      <c r="G8" s="1">
        <v>498.2392727998344</v>
      </c>
      <c r="H8" s="1">
        <v>537.7875261397559</v>
      </c>
      <c r="I8" s="1">
        <v>572.932239657173</v>
      </c>
      <c r="J8" s="1">
        <v>621.4955657247127</v>
      </c>
      <c r="K8" s="1">
        <v>693.7068896258171</v>
      </c>
      <c r="L8" s="1">
        <v>778.3774070048105</v>
      </c>
      <c r="M8" s="1">
        <v>862.2006584443502</v>
      </c>
      <c r="N8" s="1">
        <v>959.6933376218652</v>
      </c>
      <c r="O8" s="1">
        <v>1110.9083869747856</v>
      </c>
      <c r="P8" s="1">
        <v>1284.7732712795314</v>
      </c>
      <c r="Q8" s="1">
        <v>1447.6981272685857</v>
      </c>
      <c r="R8" s="1">
        <v>1662.4632199502155</v>
      </c>
      <c r="S8" s="1">
        <v>1842.7911834248746</v>
      </c>
      <c r="T8" s="1">
        <v>2023.8297899317831</v>
      </c>
      <c r="U8" s="1">
        <v>2293.7477150187265</v>
      </c>
      <c r="V8" s="1">
        <v>2577.8815594724624</v>
      </c>
      <c r="W8" s="1">
        <v>2842.142888371572</v>
      </c>
      <c r="X8" s="1">
        <v>3106.373630052651</v>
      </c>
      <c r="Y8" s="1">
        <v>3315.1354714087643</v>
      </c>
      <c r="Z8" s="1">
        <v>3596.0637754128697</v>
      </c>
      <c r="AA8" s="1">
        <v>3863.934396039617</v>
      </c>
      <c r="AB8" s="1">
        <v>4093.3619814712893</v>
      </c>
      <c r="AC8" s="1">
        <v>4307.09628490528</v>
      </c>
      <c r="AD8" s="1">
        <v>4689.500743448448</v>
      </c>
      <c r="AE8" s="1">
        <v>5131.776622565153</v>
      </c>
      <c r="AF8" s="1">
        <v>5526.96755781914</v>
      </c>
      <c r="AG8" s="1">
        <v>5901.61</v>
      </c>
      <c r="AH8" s="1">
        <v>6150.96</v>
      </c>
      <c r="AI8" s="1">
        <v>6168.63</v>
      </c>
      <c r="AJ8" s="1">
        <v>6467.2</v>
      </c>
      <c r="AK8" s="1">
        <v>6727.16</v>
      </c>
      <c r="AL8" s="1">
        <v>7060.3</v>
      </c>
      <c r="AM8" s="1">
        <v>7432.73</v>
      </c>
      <c r="AN8" s="1">
        <v>7768.82</v>
      </c>
      <c r="AO8" s="1">
        <v>8176.83</v>
      </c>
      <c r="AP8" s="1">
        <v>8737.78</v>
      </c>
      <c r="AQ8" s="1">
        <v>9061.02</v>
      </c>
      <c r="AR8" s="1">
        <v>9389.04</v>
      </c>
      <c r="AS8" s="1">
        <v>9555.79</v>
      </c>
      <c r="AT8" s="1">
        <v>10008.44</v>
      </c>
      <c r="AU8" s="1">
        <v>10359.23</v>
      </c>
      <c r="AV8" s="1">
        <v>10874.84</v>
      </c>
      <c r="AW8" s="1">
        <v>11415.81</v>
      </c>
      <c r="AX8" s="1">
        <v>11615.9</v>
      </c>
    </row>
    <row r="9" ht="12.75">
      <c r="A9" s="2" t="s">
        <v>2</v>
      </c>
    </row>
    <row r="10" spans="1:64" ht="12.75">
      <c r="A10" t="s">
        <v>0</v>
      </c>
      <c r="B10" s="3">
        <v>65.2585499</v>
      </c>
      <c r="C10" s="3">
        <v>64.815459</v>
      </c>
      <c r="D10" s="3">
        <v>64.2689944</v>
      </c>
      <c r="E10" s="3">
        <v>63.9884208</v>
      </c>
      <c r="F10" s="3">
        <v>63.629127</v>
      </c>
      <c r="G10" s="3">
        <v>62.8719941</v>
      </c>
      <c r="H10" s="3">
        <v>63.0223413</v>
      </c>
      <c r="I10" s="3">
        <v>63.7587109</v>
      </c>
      <c r="J10" s="3">
        <v>64.1266693</v>
      </c>
      <c r="K10" s="3">
        <v>65.1719706</v>
      </c>
      <c r="L10" s="3">
        <v>65.9269953</v>
      </c>
      <c r="M10" s="3">
        <v>64.8194216</v>
      </c>
      <c r="N10" s="3">
        <v>64.7575662</v>
      </c>
      <c r="O10" s="3">
        <v>64.6970542</v>
      </c>
      <c r="P10" s="3">
        <v>65.473622</v>
      </c>
      <c r="Q10" s="3">
        <v>63.9897959</v>
      </c>
      <c r="R10" s="3">
        <v>63.9169776</v>
      </c>
      <c r="S10" s="3">
        <v>64.0094774</v>
      </c>
      <c r="T10" s="3">
        <v>64.0723667</v>
      </c>
      <c r="U10" s="3">
        <v>64.4357034</v>
      </c>
      <c r="V10" s="3">
        <v>65.3116649</v>
      </c>
      <c r="W10" s="3">
        <v>64.3919738</v>
      </c>
      <c r="X10" s="3">
        <v>65.5174785</v>
      </c>
      <c r="Y10" s="3">
        <v>64.1098766</v>
      </c>
      <c r="Z10" s="3">
        <v>63.5375847</v>
      </c>
      <c r="AA10" s="3">
        <v>63.4576346</v>
      </c>
      <c r="AB10" s="3">
        <v>63.5496908</v>
      </c>
      <c r="AC10" s="3">
        <v>64.0780996</v>
      </c>
      <c r="AD10" s="3">
        <v>64.2091791</v>
      </c>
      <c r="AE10" s="3">
        <v>63.2810422</v>
      </c>
      <c r="AF10" s="3">
        <v>63.4470047</v>
      </c>
      <c r="AG10" s="3">
        <v>63.5743396</v>
      </c>
      <c r="AH10" s="3">
        <v>63.2596386</v>
      </c>
      <c r="AI10" s="3">
        <v>63.1235452</v>
      </c>
      <c r="AJ10" s="3">
        <v>62.3393846</v>
      </c>
      <c r="AK10" s="3">
        <v>62.3606381</v>
      </c>
      <c r="AL10" s="3">
        <v>61.6682731</v>
      </c>
      <c r="AM10" s="3">
        <v>61.4857722</v>
      </c>
      <c r="AN10" s="3">
        <v>62.6088206</v>
      </c>
      <c r="AO10" s="3">
        <v>62.8331341</v>
      </c>
      <c r="AP10" s="3">
        <v>63.9720234</v>
      </c>
      <c r="AQ10" s="3">
        <v>63.6550166</v>
      </c>
      <c r="AR10" s="3">
        <v>63.0429965</v>
      </c>
      <c r="AS10" s="3">
        <v>62.6398505</v>
      </c>
      <c r="AT10" s="3">
        <v>61.8315609</v>
      </c>
      <c r="AU10" s="3">
        <v>61.0025298</v>
      </c>
      <c r="AV10" s="3">
        <v>61.1420771</v>
      </c>
      <c r="AW10" s="3">
        <v>61.5160824</v>
      </c>
      <c r="AX10" s="3">
        <v>61.1773074</v>
      </c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</row>
    <row r="11" spans="1:50" ht="12.75">
      <c r="A11" t="s">
        <v>4</v>
      </c>
      <c r="B11" s="3">
        <f aca="true" t="shared" si="2" ref="B11:AG11">100*B13/B14</f>
        <v>64.20828493999225</v>
      </c>
      <c r="C11" s="3">
        <f t="shared" si="2"/>
        <v>63.97980175799513</v>
      </c>
      <c r="D11" s="3">
        <f t="shared" si="2"/>
        <v>63.18260869565217</v>
      </c>
      <c r="E11" s="3">
        <f t="shared" si="2"/>
        <v>63.089350478074515</v>
      </c>
      <c r="F11" s="3">
        <f t="shared" si="2"/>
        <v>63.05947271612508</v>
      </c>
      <c r="G11" s="3">
        <f t="shared" si="2"/>
        <v>62.70132805877367</v>
      </c>
      <c r="H11" s="3">
        <f t="shared" si="2"/>
        <v>61.95568152538005</v>
      </c>
      <c r="I11" s="3">
        <f t="shared" si="2"/>
        <v>61.889092017062765</v>
      </c>
      <c r="J11" s="3">
        <f t="shared" si="2"/>
        <v>62.18655967903712</v>
      </c>
      <c r="K11" s="3">
        <f t="shared" si="2"/>
        <v>62.3018324068355</v>
      </c>
      <c r="L11" s="3">
        <f t="shared" si="2"/>
        <v>63.27446580154161</v>
      </c>
      <c r="M11" s="3">
        <f t="shared" si="2"/>
        <v>63.04679780831761</v>
      </c>
      <c r="N11" s="3">
        <f t="shared" si="2"/>
        <v>62.93180890159249</v>
      </c>
      <c r="O11" s="3">
        <f t="shared" si="2"/>
        <v>62.27807408489808</v>
      </c>
      <c r="P11" s="3">
        <f t="shared" si="2"/>
        <v>62.84252339594695</v>
      </c>
      <c r="Q11" s="3">
        <f t="shared" si="2"/>
        <v>63.749537778873425</v>
      </c>
      <c r="R11" s="3">
        <f t="shared" si="2"/>
        <v>63.70423625705122</v>
      </c>
      <c r="S11" s="3">
        <f t="shared" si="2"/>
        <v>63.53291925465838</v>
      </c>
      <c r="T11" s="3">
        <f t="shared" si="2"/>
        <v>62.799490042642994</v>
      </c>
      <c r="U11" s="3">
        <f t="shared" si="2"/>
        <v>62.63571990558615</v>
      </c>
      <c r="V11" s="3">
        <f t="shared" si="2"/>
        <v>63.524945770065074</v>
      </c>
      <c r="W11" s="3">
        <f t="shared" si="2"/>
        <v>62.57374036942716</v>
      </c>
      <c r="X11" s="3">
        <f t="shared" si="2"/>
        <v>64.39642879285759</v>
      </c>
      <c r="Y11" s="3">
        <f t="shared" si="2"/>
        <v>65.35235378031383</v>
      </c>
      <c r="Z11" s="3">
        <f t="shared" si="2"/>
        <v>64.21352349681922</v>
      </c>
      <c r="AA11" s="3">
        <f t="shared" si="2"/>
        <v>65.03538299703547</v>
      </c>
      <c r="AB11" s="3">
        <f t="shared" si="2"/>
        <v>65.56550445439333</v>
      </c>
      <c r="AC11" s="3">
        <f t="shared" si="2"/>
        <v>66.01085915043117</v>
      </c>
      <c r="AD11" s="3">
        <f t="shared" si="2"/>
        <v>66.30550832377713</v>
      </c>
      <c r="AE11" s="3">
        <f t="shared" si="2"/>
        <v>66.20609717954851</v>
      </c>
      <c r="AF11" s="3">
        <f t="shared" si="2"/>
        <v>66.77274070982664</v>
      </c>
      <c r="AG11" s="3">
        <f t="shared" si="2"/>
        <v>67.1015419837048</v>
      </c>
      <c r="AH11" s="3">
        <f aca="true" t="shared" si="3" ref="AH11:AX11">100*AH13/AH14</f>
        <v>67.43678746576651</v>
      </c>
      <c r="AI11" s="3">
        <f t="shared" si="3"/>
        <v>67.868564240137</v>
      </c>
      <c r="AJ11" s="3">
        <f t="shared" si="3"/>
        <v>67.65318347786399</v>
      </c>
      <c r="AK11" s="3">
        <f t="shared" si="3"/>
        <v>67.82807835439415</v>
      </c>
      <c r="AL11" s="3">
        <f t="shared" si="3"/>
        <v>67.77982645022371</v>
      </c>
      <c r="AM11" s="3">
        <f t="shared" si="3"/>
        <v>67.29096665413215</v>
      </c>
      <c r="AN11" s="3">
        <f t="shared" si="3"/>
        <v>67.67847687455395</v>
      </c>
      <c r="AO11" s="3">
        <f t="shared" si="3"/>
        <v>68.22426861846535</v>
      </c>
      <c r="AP11" s="3">
        <f t="shared" si="3"/>
        <v>69.07387668087898</v>
      </c>
      <c r="AQ11" s="3">
        <f t="shared" si="3"/>
        <v>70.07628431801025</v>
      </c>
      <c r="AR11" s="3">
        <f t="shared" si="3"/>
        <v>70.61801692749613</v>
      </c>
      <c r="AS11" s="3">
        <f t="shared" si="3"/>
        <v>70.68041691133294</v>
      </c>
      <c r="AT11" s="3">
        <f t="shared" si="3"/>
        <v>70.52359850277503</v>
      </c>
      <c r="AU11" s="3">
        <f t="shared" si="3"/>
        <v>70.4167037303596</v>
      </c>
      <c r="AV11" s="3">
        <f t="shared" si="3"/>
        <v>70.29583003109188</v>
      </c>
      <c r="AW11" s="3">
        <f t="shared" si="3"/>
        <v>70.68975536056715</v>
      </c>
      <c r="AX11" s="3">
        <f t="shared" si="3"/>
        <v>71.39769635279356</v>
      </c>
    </row>
    <row r="12" spans="1:50" ht="12.75">
      <c r="A12" t="s">
        <v>6</v>
      </c>
      <c r="B12" s="3">
        <f aca="true" t="shared" si="4" ref="B12:AG12">+B11-B10</f>
        <v>-1.0502649600077518</v>
      </c>
      <c r="C12" s="3">
        <f t="shared" si="4"/>
        <v>-0.8356572420048707</v>
      </c>
      <c r="D12" s="3">
        <f t="shared" si="4"/>
        <v>-1.0863857043478262</v>
      </c>
      <c r="E12" s="3">
        <f t="shared" si="4"/>
        <v>-0.8990703219254854</v>
      </c>
      <c r="F12" s="3">
        <f t="shared" si="4"/>
        <v>-0.5696542838749181</v>
      </c>
      <c r="G12" s="3">
        <f t="shared" si="4"/>
        <v>-0.17066604122633322</v>
      </c>
      <c r="H12" s="3">
        <f t="shared" si="4"/>
        <v>-1.06665977461995</v>
      </c>
      <c r="I12" s="3">
        <f t="shared" si="4"/>
        <v>-1.8696188829372318</v>
      </c>
      <c r="J12" s="3">
        <f t="shared" si="4"/>
        <v>-1.940109620962886</v>
      </c>
      <c r="K12" s="3">
        <f t="shared" si="4"/>
        <v>-2.870138193164493</v>
      </c>
      <c r="L12" s="3">
        <f t="shared" si="4"/>
        <v>-2.6525294984583923</v>
      </c>
      <c r="M12" s="3">
        <f t="shared" si="4"/>
        <v>-1.7726237916823848</v>
      </c>
      <c r="N12" s="3">
        <f t="shared" si="4"/>
        <v>-1.8257572984075097</v>
      </c>
      <c r="O12" s="3">
        <f t="shared" si="4"/>
        <v>-2.418980115101917</v>
      </c>
      <c r="P12" s="3">
        <f t="shared" si="4"/>
        <v>-2.631098604053058</v>
      </c>
      <c r="Q12" s="3">
        <f t="shared" si="4"/>
        <v>-0.24025812112657263</v>
      </c>
      <c r="R12" s="3">
        <f t="shared" si="4"/>
        <v>-0.21274134294878166</v>
      </c>
      <c r="S12" s="3">
        <f t="shared" si="4"/>
        <v>-0.4765581453416132</v>
      </c>
      <c r="T12" s="3">
        <f t="shared" si="4"/>
        <v>-1.2728766573570098</v>
      </c>
      <c r="U12" s="3">
        <f t="shared" si="4"/>
        <v>-1.7999834944138442</v>
      </c>
      <c r="V12" s="3">
        <f t="shared" si="4"/>
        <v>-1.786719129934923</v>
      </c>
      <c r="W12" s="3">
        <f t="shared" si="4"/>
        <v>-1.818233430572839</v>
      </c>
      <c r="X12" s="3">
        <f t="shared" si="4"/>
        <v>-1.1210497071424044</v>
      </c>
      <c r="Y12" s="3">
        <f t="shared" si="4"/>
        <v>1.242477180313827</v>
      </c>
      <c r="Z12" s="3">
        <f t="shared" si="4"/>
        <v>0.6759387968192243</v>
      </c>
      <c r="AA12" s="3">
        <f t="shared" si="4"/>
        <v>1.5777483970354709</v>
      </c>
      <c r="AB12" s="3">
        <f t="shared" si="4"/>
        <v>2.015813654393334</v>
      </c>
      <c r="AC12" s="3">
        <f t="shared" si="4"/>
        <v>1.9327595504311716</v>
      </c>
      <c r="AD12" s="3">
        <f t="shared" si="4"/>
        <v>2.0963292237771327</v>
      </c>
      <c r="AE12" s="3">
        <f t="shared" si="4"/>
        <v>2.9250549795485057</v>
      </c>
      <c r="AF12" s="3">
        <f t="shared" si="4"/>
        <v>3.3257360098266346</v>
      </c>
      <c r="AG12" s="3">
        <f t="shared" si="4"/>
        <v>3.527202383704804</v>
      </c>
      <c r="AH12" s="3">
        <f aca="true" t="shared" si="5" ref="AH12:AX12">+AH11-AH10</f>
        <v>4.177148865766512</v>
      </c>
      <c r="AI12" s="3">
        <f t="shared" si="5"/>
        <v>4.745019040137002</v>
      </c>
      <c r="AJ12" s="3">
        <f t="shared" si="5"/>
        <v>5.313798877863988</v>
      </c>
      <c r="AK12" s="3">
        <f t="shared" si="5"/>
        <v>5.467440254394148</v>
      </c>
      <c r="AL12" s="3">
        <f t="shared" si="5"/>
        <v>6.1115533502237085</v>
      </c>
      <c r="AM12" s="3">
        <f t="shared" si="5"/>
        <v>5.805194454132149</v>
      </c>
      <c r="AN12" s="3">
        <f t="shared" si="5"/>
        <v>5.0696562745539495</v>
      </c>
      <c r="AO12" s="3">
        <f t="shared" si="5"/>
        <v>5.391134518465343</v>
      </c>
      <c r="AP12" s="3">
        <f t="shared" si="5"/>
        <v>5.101853280878984</v>
      </c>
      <c r="AQ12" s="3">
        <f t="shared" si="5"/>
        <v>6.421267718010249</v>
      </c>
      <c r="AR12" s="3">
        <f t="shared" si="5"/>
        <v>7.575020427496128</v>
      </c>
      <c r="AS12" s="3">
        <f t="shared" si="5"/>
        <v>8.04056641133294</v>
      </c>
      <c r="AT12" s="3">
        <f t="shared" si="5"/>
        <v>8.69203760277503</v>
      </c>
      <c r="AU12" s="3">
        <f t="shared" si="5"/>
        <v>9.414173930359603</v>
      </c>
      <c r="AV12" s="3">
        <f t="shared" si="5"/>
        <v>9.15375293109188</v>
      </c>
      <c r="AW12" s="3">
        <f t="shared" si="5"/>
        <v>9.173672960567146</v>
      </c>
      <c r="AX12" s="3">
        <f t="shared" si="5"/>
        <v>10.220388952793563</v>
      </c>
    </row>
    <row r="13" spans="1:50" ht="12.75">
      <c r="A13" t="s">
        <v>5</v>
      </c>
      <c r="B13" s="1">
        <v>331.7</v>
      </c>
      <c r="C13" s="1">
        <v>342.1</v>
      </c>
      <c r="D13" s="1">
        <v>363.3</v>
      </c>
      <c r="E13" s="1">
        <v>382.7</v>
      </c>
      <c r="F13" s="1">
        <v>411.4</v>
      </c>
      <c r="G13" s="1">
        <v>443.8</v>
      </c>
      <c r="H13" s="1">
        <v>480.9</v>
      </c>
      <c r="I13" s="1">
        <v>507.8</v>
      </c>
      <c r="J13" s="1">
        <v>558</v>
      </c>
      <c r="K13" s="1">
        <v>605.2</v>
      </c>
      <c r="L13" s="1">
        <v>648.5</v>
      </c>
      <c r="M13" s="1">
        <v>701.9</v>
      </c>
      <c r="N13" s="1">
        <v>770.6</v>
      </c>
      <c r="O13" s="1">
        <v>852.4</v>
      </c>
      <c r="P13" s="1">
        <v>933.4</v>
      </c>
      <c r="Q13" s="1">
        <v>1034.4</v>
      </c>
      <c r="R13" s="1">
        <v>1151.9</v>
      </c>
      <c r="S13" s="1">
        <v>1278.6</v>
      </c>
      <c r="T13" s="1">
        <v>1428.5</v>
      </c>
      <c r="U13" s="1">
        <v>1592.2</v>
      </c>
      <c r="V13" s="1">
        <v>1757.1</v>
      </c>
      <c r="W13" s="1">
        <v>1941.1</v>
      </c>
      <c r="X13" s="1">
        <v>2077.3</v>
      </c>
      <c r="Y13" s="1">
        <v>2290.6</v>
      </c>
      <c r="Z13" s="1">
        <v>2503.3</v>
      </c>
      <c r="AA13" s="1">
        <v>2720.3</v>
      </c>
      <c r="AB13" s="1">
        <v>2899.7</v>
      </c>
      <c r="AC13" s="1">
        <v>3100.2</v>
      </c>
      <c r="AD13" s="1">
        <v>3353.6</v>
      </c>
      <c r="AE13" s="1">
        <v>3598.5</v>
      </c>
      <c r="AF13" s="1">
        <v>3839.9</v>
      </c>
      <c r="AG13" s="1">
        <v>3986.1</v>
      </c>
      <c r="AH13" s="1">
        <v>4235.3</v>
      </c>
      <c r="AI13" s="1">
        <v>4477.9</v>
      </c>
      <c r="AJ13" s="1">
        <v>4743.3</v>
      </c>
      <c r="AK13" s="1">
        <v>4975.8</v>
      </c>
      <c r="AL13" s="1">
        <v>5256.8</v>
      </c>
      <c r="AM13" s="1">
        <v>5547.4</v>
      </c>
      <c r="AN13" s="1">
        <v>5879.5</v>
      </c>
      <c r="AO13" s="1">
        <v>6282.5</v>
      </c>
      <c r="AP13" s="1">
        <v>6739.4</v>
      </c>
      <c r="AQ13" s="1">
        <v>7055</v>
      </c>
      <c r="AR13" s="1">
        <v>7350.7</v>
      </c>
      <c r="AS13" s="1">
        <v>7703.6</v>
      </c>
      <c r="AT13" s="1">
        <v>8195.9</v>
      </c>
      <c r="AU13" s="1">
        <v>8707.8</v>
      </c>
      <c r="AV13" s="1">
        <v>9224.5</v>
      </c>
      <c r="AW13" s="1">
        <v>9732</v>
      </c>
      <c r="AX13" s="1">
        <v>10128.62</v>
      </c>
    </row>
    <row r="14" spans="1:50" ht="12.75">
      <c r="A14" t="s">
        <v>3</v>
      </c>
      <c r="B14" s="1">
        <v>516.6</v>
      </c>
      <c r="C14" s="1">
        <v>534.7</v>
      </c>
      <c r="D14" s="1">
        <v>575</v>
      </c>
      <c r="E14" s="1">
        <v>606.6</v>
      </c>
      <c r="F14" s="1">
        <v>652.4</v>
      </c>
      <c r="G14" s="1">
        <v>707.8</v>
      </c>
      <c r="H14" s="1">
        <v>776.2</v>
      </c>
      <c r="I14" s="1">
        <v>820.5</v>
      </c>
      <c r="J14" s="1">
        <v>897.3</v>
      </c>
      <c r="K14" s="1">
        <v>971.4</v>
      </c>
      <c r="L14" s="1">
        <v>1024.9</v>
      </c>
      <c r="M14" s="1">
        <v>1113.3</v>
      </c>
      <c r="N14" s="1">
        <v>1224.5</v>
      </c>
      <c r="O14" s="1">
        <v>1368.7</v>
      </c>
      <c r="P14" s="1">
        <v>1485.3</v>
      </c>
      <c r="Q14" s="1">
        <v>1622.6</v>
      </c>
      <c r="R14" s="1">
        <v>1808.2</v>
      </c>
      <c r="S14" s="1">
        <v>2012.5</v>
      </c>
      <c r="T14" s="1">
        <v>2274.7</v>
      </c>
      <c r="U14" s="1">
        <v>2542</v>
      </c>
      <c r="V14" s="1">
        <v>2766</v>
      </c>
      <c r="W14" s="1">
        <v>3102.1</v>
      </c>
      <c r="X14" s="1">
        <v>3225.8</v>
      </c>
      <c r="Y14" s="1">
        <v>3505</v>
      </c>
      <c r="Z14" s="1">
        <v>3898.4</v>
      </c>
      <c r="AA14" s="1">
        <v>4182.8</v>
      </c>
      <c r="AB14" s="1">
        <v>4422.6</v>
      </c>
      <c r="AC14" s="1">
        <v>4696.5</v>
      </c>
      <c r="AD14" s="1">
        <v>5057.8</v>
      </c>
      <c r="AE14" s="1">
        <v>5435.3</v>
      </c>
      <c r="AF14" s="1">
        <v>5750.7</v>
      </c>
      <c r="AG14" s="1">
        <v>5940.4</v>
      </c>
      <c r="AH14" s="1">
        <v>6280.4</v>
      </c>
      <c r="AI14" s="1">
        <v>6597.9</v>
      </c>
      <c r="AJ14" s="1">
        <v>7011.2</v>
      </c>
      <c r="AK14" s="1">
        <v>7335.9</v>
      </c>
      <c r="AL14" s="1">
        <v>7755.7</v>
      </c>
      <c r="AM14" s="1">
        <v>8243.9</v>
      </c>
      <c r="AN14" s="1">
        <v>8687.4</v>
      </c>
      <c r="AO14" s="1">
        <v>9208.6</v>
      </c>
      <c r="AP14" s="1">
        <v>9756.8</v>
      </c>
      <c r="AQ14" s="1">
        <v>10067.6</v>
      </c>
      <c r="AR14" s="1">
        <v>10409.1</v>
      </c>
      <c r="AS14" s="1">
        <v>10899.2</v>
      </c>
      <c r="AT14" s="1">
        <v>11621.5</v>
      </c>
      <c r="AU14" s="1">
        <v>12366.1</v>
      </c>
      <c r="AV14" s="1">
        <v>13122.4</v>
      </c>
      <c r="AW14" s="1">
        <v>13767.2</v>
      </c>
      <c r="AX14" s="1">
        <v>14186.2</v>
      </c>
    </row>
  </sheetData>
  <hyperlinks>
    <hyperlink ref="A2" r:id="rId1" display="http://ec.europa.eu/economy_finance/indicators/annual_macro_economic_database/ameco_en.htm"/>
  </hyperlinks>
  <printOptions/>
  <pageMargins left="0.75" right="0.75" top="1" bottom="1" header="0.4921259845" footer="0.4921259845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B-15</dc:creator>
  <cp:keywords/>
  <dc:description/>
  <cp:lastModifiedBy>B-15</cp:lastModifiedBy>
  <dcterms:created xsi:type="dcterms:W3CDTF">2008-10-03T12:09:26Z</dcterms:created>
  <dcterms:modified xsi:type="dcterms:W3CDTF">2008-11-03T08:53:28Z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